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1"/>
  <workbookPr/>
  <mc:AlternateContent xmlns:mc="http://schemas.openxmlformats.org/markup-compatibility/2006">
    <mc:Choice Requires="x15">
      <x15ac:absPath xmlns:x15ac="http://schemas.microsoft.com/office/spreadsheetml/2010/11/ac" url="/Users/jasongeng/Documents/DAL-Class/DS1901/"/>
    </mc:Choice>
  </mc:AlternateContent>
  <xr:revisionPtr revIDLastSave="0" documentId="13_ncr:1_{F14862BA-BDF7-9342-A13A-0FF12A439078}" xr6:coauthVersionLast="41" xr6:coauthVersionMax="41" xr10:uidLastSave="{00000000-0000-0000-0000-000000000000}"/>
  <bookViews>
    <workbookView xWindow="-1360" yWindow="-20400" windowWidth="31580" windowHeight="18000" activeTab="3" xr2:uid="{00000000-000D-0000-FFFF-FFFF00000000}"/>
  </bookViews>
  <sheets>
    <sheet name="Customer Funnel" sheetId="1" r:id="rId1"/>
    <sheet name="Metric" sheetId="2" r:id="rId2"/>
    <sheet name="Hypothesis" sheetId="3" r:id="rId3"/>
    <sheet name="Design" sheetId="4" r:id="rId4"/>
    <sheet name="Sample Size" sheetId="5" r:id="rId5"/>
    <sheet name="Variation" sheetId="8" r:id="rId6"/>
    <sheet name="Analysis" sheetId="6" r:id="rId7"/>
    <sheet name="Plot" sheetId="7" state="hidden" r:id="rId8"/>
  </sheets>
  <definedNames>
    <definedName name="solver_adj" localSheetId="4" hidden="1">'Sample Size'!$B$2</definedName>
    <definedName name="solver_cvg" localSheetId="4" hidden="1">0.0001</definedName>
    <definedName name="solver_drv" localSheetId="4" hidden="1">1</definedName>
    <definedName name="solver_eng" localSheetId="4" hidden="1">1</definedName>
    <definedName name="solver_est" localSheetId="4" hidden="1">1</definedName>
    <definedName name="solver_itr" localSheetId="4" hidden="1">2147483647</definedName>
    <definedName name="solver_lin" localSheetId="4" hidden="1">2</definedName>
    <definedName name="solver_mip" localSheetId="4" hidden="1">2147483647</definedName>
    <definedName name="solver_mni" localSheetId="4" hidden="1">30</definedName>
    <definedName name="solver_mrt" localSheetId="4" hidden="1">0.075</definedName>
    <definedName name="solver_msl" localSheetId="4" hidden="1">2</definedName>
    <definedName name="solver_neg" localSheetId="4" hidden="1">2</definedName>
    <definedName name="solver_nod" localSheetId="4" hidden="1">2147483647</definedName>
    <definedName name="solver_num" localSheetId="4" hidden="1">0</definedName>
    <definedName name="solver_nwt" localSheetId="4" hidden="1">1</definedName>
    <definedName name="solver_opt" localSheetId="4" hidden="1">'Sample Size'!$B$9</definedName>
    <definedName name="solver_pre" localSheetId="4" hidden="1">0.000001</definedName>
    <definedName name="solver_rbv" localSheetId="4" hidden="1">1</definedName>
    <definedName name="solver_rlx" localSheetId="4" hidden="1">2</definedName>
    <definedName name="solver_rsd" localSheetId="4" hidden="1">0</definedName>
    <definedName name="solver_scl" localSheetId="4" hidden="1">1</definedName>
    <definedName name="solver_sho" localSheetId="4" hidden="1">2</definedName>
    <definedName name="solver_ssz" localSheetId="4" hidden="1">100</definedName>
    <definedName name="solver_tim" localSheetId="4" hidden="1">2147483647</definedName>
    <definedName name="solver_tol" localSheetId="4" hidden="1">0.01</definedName>
    <definedName name="solver_typ" localSheetId="4" hidden="1">3</definedName>
    <definedName name="solver_val" localSheetId="4" hidden="1">0.2</definedName>
    <definedName name="solver_ver" localSheetId="4" hidden="1">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16" i="6" l="1"/>
  <c r="B10" i="4"/>
  <c r="B11" i="6" l="1"/>
  <c r="B12" i="6" s="1"/>
  <c r="E9" i="6"/>
  <c r="B10" i="6" s="1"/>
  <c r="B9" i="6"/>
  <c r="E13" i="6" l="1"/>
  <c r="B13" i="6"/>
  <c r="A3" i="7"/>
  <c r="A4" i="7" s="1"/>
  <c r="A5" i="7" s="1"/>
  <c r="B3" i="7" l="1"/>
  <c r="B5" i="7"/>
  <c r="B4" i="7"/>
  <c r="B2" i="7"/>
  <c r="C2" i="7" s="1"/>
  <c r="A6" i="7"/>
  <c r="A7" i="7" s="1"/>
  <c r="B7" i="7" s="1"/>
  <c r="B6" i="7" l="1"/>
  <c r="C3" i="7"/>
  <c r="C4" i="7" s="1"/>
  <c r="C5" i="7" s="1"/>
  <c r="C6" i="7" s="1"/>
  <c r="C7" i="7" s="1"/>
  <c r="A8" i="7"/>
  <c r="B8" i="7" s="1"/>
  <c r="C8" i="7" l="1"/>
  <c r="A9" i="7"/>
  <c r="B9" i="7" s="1"/>
  <c r="C9" i="7" l="1"/>
  <c r="A10" i="7"/>
  <c r="B10" i="7" s="1"/>
  <c r="C10" i="7" l="1"/>
  <c r="A11" i="7"/>
  <c r="B11" i="7" s="1"/>
  <c r="C11" i="7" l="1"/>
  <c r="A12" i="7"/>
  <c r="B12" i="7" s="1"/>
  <c r="C12" i="7" l="1"/>
  <c r="A13" i="7"/>
  <c r="B13" i="7" s="1"/>
  <c r="C13" i="7" l="1"/>
  <c r="A14" i="7"/>
  <c r="B14" i="7" s="1"/>
  <c r="C14" i="7" l="1"/>
  <c r="A15" i="7"/>
  <c r="B15" i="7" s="1"/>
  <c r="C15" i="7" l="1"/>
  <c r="A16" i="7"/>
  <c r="B16" i="7" s="1"/>
  <c r="C16" i="7" l="1"/>
  <c r="A17" i="7"/>
  <c r="B17" i="7" s="1"/>
  <c r="C17" i="7" l="1"/>
  <c r="A18" i="7"/>
  <c r="B18" i="7" s="1"/>
  <c r="C18" i="7" l="1"/>
  <c r="A19" i="7"/>
  <c r="B19" i="7" s="1"/>
  <c r="C19" i="7" l="1"/>
  <c r="A20" i="7"/>
  <c r="B20" i="7" s="1"/>
  <c r="C20" i="7" l="1"/>
  <c r="A21" i="7"/>
  <c r="B21" i="7" s="1"/>
  <c r="C21" i="7" l="1"/>
  <c r="A22" i="7"/>
  <c r="B22" i="7" s="1"/>
  <c r="C22" i="7" l="1"/>
  <c r="A23" i="7"/>
  <c r="B23" i="7" s="1"/>
  <c r="C23" i="7" l="1"/>
  <c r="A24" i="7"/>
  <c r="B24" i="7" s="1"/>
  <c r="C24" i="7" l="1"/>
  <c r="A25" i="7"/>
  <c r="B25" i="7" s="1"/>
  <c r="C25" i="7" l="1"/>
  <c r="A26" i="7"/>
  <c r="B26" i="7" s="1"/>
  <c r="C26" i="7" l="1"/>
  <c r="A27" i="7"/>
  <c r="B27" i="7" s="1"/>
  <c r="C27" i="7" l="1"/>
  <c r="A28" i="7"/>
  <c r="B28" i="7" s="1"/>
  <c r="C28" i="7" l="1"/>
  <c r="A29" i="7"/>
  <c r="B29" i="7" s="1"/>
  <c r="C29" i="7" l="1"/>
  <c r="A30" i="7"/>
  <c r="B30" i="7" s="1"/>
  <c r="C30" i="7" l="1"/>
  <c r="A31" i="7"/>
  <c r="B31" i="7" s="1"/>
  <c r="C31" i="7" l="1"/>
  <c r="A32" i="7"/>
  <c r="B32" i="7" s="1"/>
  <c r="C32" i="7" l="1"/>
  <c r="A33" i="7"/>
  <c r="B33" i="7" s="1"/>
  <c r="C33" i="7" l="1"/>
  <c r="A34" i="7"/>
  <c r="B34" i="7" s="1"/>
  <c r="C34" i="7" l="1"/>
  <c r="A35" i="7"/>
  <c r="B35" i="7" s="1"/>
  <c r="C35" i="7" s="1"/>
  <c r="A36" i="7" l="1"/>
  <c r="B36" i="7" s="1"/>
  <c r="C36" i="7" s="1"/>
  <c r="A37" i="7" l="1"/>
  <c r="B37" i="7" s="1"/>
  <c r="C37" i="7" s="1"/>
  <c r="A38" i="7" l="1"/>
  <c r="B38" i="7" s="1"/>
  <c r="C38" i="7" s="1"/>
  <c r="A39" i="7" l="1"/>
  <c r="B39" i="7" s="1"/>
  <c r="C39" i="7" s="1"/>
  <c r="A40" i="7" l="1"/>
  <c r="B40" i="7" s="1"/>
  <c r="C40" i="7" s="1"/>
  <c r="A41" i="7" l="1"/>
  <c r="B41" i="7" s="1"/>
  <c r="C41" i="7" s="1"/>
  <c r="A42" i="7" l="1"/>
  <c r="B42" i="7" s="1"/>
  <c r="C42" i="7" s="1"/>
  <c r="A43" i="7" l="1"/>
  <c r="B43" i="7" s="1"/>
  <c r="C43" i="7" s="1"/>
  <c r="A44" i="7" l="1"/>
  <c r="B44" i="7" s="1"/>
  <c r="C44" i="7" s="1"/>
  <c r="A45" i="7" l="1"/>
  <c r="B45" i="7" s="1"/>
  <c r="C45" i="7" s="1"/>
  <c r="A46" i="7" l="1"/>
  <c r="B46" i="7" s="1"/>
  <c r="C46" i="7" s="1"/>
  <c r="A47" i="7" l="1"/>
  <c r="B47" i="7" s="1"/>
  <c r="C47" i="7" s="1"/>
  <c r="A48" i="7" l="1"/>
  <c r="B48" i="7" s="1"/>
  <c r="C48" i="7" s="1"/>
  <c r="A49" i="7" l="1"/>
  <c r="B49" i="7" s="1"/>
  <c r="C49" i="7" s="1"/>
  <c r="A50" i="7" l="1"/>
  <c r="B50" i="7" s="1"/>
  <c r="C50" i="7" s="1"/>
  <c r="A51" i="7" l="1"/>
  <c r="B51" i="7" s="1"/>
  <c r="C51" i="7" s="1"/>
  <c r="A52" i="7" l="1"/>
  <c r="B52" i="7" s="1"/>
  <c r="C52" i="7" s="1"/>
  <c r="A53" i="7" l="1"/>
  <c r="B53" i="7" s="1"/>
  <c r="C53" i="7" s="1"/>
  <c r="A54" i="7" l="1"/>
  <c r="B54" i="7" s="1"/>
  <c r="C54" i="7" s="1"/>
  <c r="A55" i="7" l="1"/>
  <c r="B55" i="7" s="1"/>
  <c r="C55" i="7" s="1"/>
  <c r="A56" i="7" l="1"/>
  <c r="B56" i="7" s="1"/>
  <c r="C56" i="7" s="1"/>
  <c r="A57" i="7" l="1"/>
  <c r="B57" i="7" s="1"/>
  <c r="C57" i="7" s="1"/>
  <c r="A58" i="7" l="1"/>
  <c r="B58" i="7" s="1"/>
  <c r="C58" i="7" s="1"/>
  <c r="A59" i="7" l="1"/>
  <c r="B59" i="7" s="1"/>
  <c r="C59" i="7" s="1"/>
  <c r="A60" i="7" l="1"/>
  <c r="B60" i="7" s="1"/>
  <c r="C60" i="7" s="1"/>
  <c r="A61" i="7" l="1"/>
  <c r="B61" i="7" s="1"/>
  <c r="C61" i="7" s="1"/>
  <c r="A62" i="7" l="1"/>
  <c r="B62" i="7" s="1"/>
  <c r="C62" i="7" s="1"/>
  <c r="A63" i="7" l="1"/>
  <c r="B63" i="7" s="1"/>
  <c r="C63" i="7" s="1"/>
  <c r="A64" i="7" l="1"/>
  <c r="B64" i="7" s="1"/>
  <c r="C64" i="7" s="1"/>
  <c r="A65" i="7" l="1"/>
  <c r="B65" i="7" s="1"/>
  <c r="C65" i="7" s="1"/>
  <c r="A66" i="7" l="1"/>
  <c r="B66" i="7" s="1"/>
  <c r="C66" i="7" s="1"/>
  <c r="A67" i="7" l="1"/>
  <c r="B67" i="7" s="1"/>
  <c r="C67" i="7" s="1"/>
  <c r="A68" i="7" l="1"/>
  <c r="B68" i="7" s="1"/>
  <c r="C68" i="7" s="1"/>
  <c r="A69" i="7" l="1"/>
  <c r="B69" i="7" s="1"/>
  <c r="C69" i="7" s="1"/>
  <c r="A70" i="7" l="1"/>
  <c r="B70" i="7" s="1"/>
  <c r="C70" i="7" s="1"/>
  <c r="A71" i="7" l="1"/>
  <c r="B71" i="7" s="1"/>
  <c r="C71" i="7" s="1"/>
  <c r="A72" i="7" l="1"/>
  <c r="B72" i="7" s="1"/>
  <c r="C72" i="7" s="1"/>
  <c r="A73" i="7" l="1"/>
  <c r="B73" i="7" s="1"/>
  <c r="C73" i="7" s="1"/>
  <c r="A74" i="7" l="1"/>
  <c r="B74" i="7" s="1"/>
  <c r="C74" i="7" s="1"/>
  <c r="A75" i="7" l="1"/>
  <c r="B75" i="7" s="1"/>
  <c r="C75" i="7" s="1"/>
  <c r="A76" i="7" l="1"/>
  <c r="B76" i="7" s="1"/>
  <c r="C76" i="7" s="1"/>
  <c r="A77" i="7" l="1"/>
  <c r="B77" i="7" s="1"/>
  <c r="C77" i="7" s="1"/>
  <c r="A78" i="7" l="1"/>
  <c r="B78" i="7" s="1"/>
  <c r="C78" i="7" s="1"/>
  <c r="A79" i="7" l="1"/>
  <c r="B79" i="7" s="1"/>
  <c r="C79" i="7" s="1"/>
  <c r="A80" i="7" l="1"/>
  <c r="B80" i="7" s="1"/>
  <c r="C80" i="7" s="1"/>
  <c r="A81" i="7" l="1"/>
  <c r="B81" i="7" s="1"/>
  <c r="C81" i="7" s="1"/>
  <c r="A82" i="7" l="1"/>
  <c r="B82" i="7" s="1"/>
  <c r="C82" i="7" s="1"/>
  <c r="A83" i="7" l="1"/>
  <c r="B83" i="7" s="1"/>
  <c r="C83" i="7" s="1"/>
  <c r="A84" i="7" l="1"/>
  <c r="B84" i="7" s="1"/>
  <c r="C84" i="7" s="1"/>
  <c r="A85" i="7" l="1"/>
  <c r="B85" i="7" s="1"/>
  <c r="C85" i="7" s="1"/>
  <c r="A86" i="7" l="1"/>
  <c r="B86" i="7" s="1"/>
  <c r="C86" i="7" s="1"/>
  <c r="A87" i="7" l="1"/>
  <c r="B87" i="7" s="1"/>
  <c r="C87" i="7" s="1"/>
  <c r="A88" i="7" l="1"/>
  <c r="B88" i="7" s="1"/>
  <c r="C88" i="7" s="1"/>
  <c r="A89" i="7" l="1"/>
  <c r="B89" i="7" s="1"/>
  <c r="C89" i="7" s="1"/>
  <c r="A90" i="7" l="1"/>
  <c r="B90" i="7" s="1"/>
  <c r="C90" i="7" s="1"/>
  <c r="A91" i="7" l="1"/>
  <c r="B91" i="7" s="1"/>
  <c r="C91" i="7" s="1"/>
  <c r="A92" i="7" l="1"/>
  <c r="B92" i="7" s="1"/>
  <c r="C92" i="7" s="1"/>
  <c r="A93" i="7" l="1"/>
  <c r="B93" i="7" s="1"/>
  <c r="C93" i="7" s="1"/>
  <c r="A94" i="7" l="1"/>
  <c r="B94" i="7" s="1"/>
  <c r="C94" i="7" s="1"/>
  <c r="A95" i="7" l="1"/>
  <c r="B95" i="7" s="1"/>
  <c r="C95" i="7" s="1"/>
  <c r="A96" i="7" l="1"/>
  <c r="B96" i="7" s="1"/>
  <c r="C96" i="7" s="1"/>
  <c r="A97" i="7" l="1"/>
  <c r="B97" i="7" s="1"/>
  <c r="C97" i="7" s="1"/>
  <c r="A98" i="7" l="1"/>
  <c r="B98" i="7" s="1"/>
  <c r="C98" i="7" s="1"/>
  <c r="A99" i="7" l="1"/>
  <c r="B99" i="7" s="1"/>
  <c r="C99" i="7" s="1"/>
  <c r="A100" i="7" l="1"/>
  <c r="B100" i="7" s="1"/>
  <c r="C100" i="7" s="1"/>
  <c r="A101" i="7" l="1"/>
  <c r="B101" i="7" s="1"/>
  <c r="C101" i="7" s="1"/>
  <c r="A102" i="7" l="1"/>
  <c r="B102" i="7" s="1"/>
  <c r="C102" i="7" s="1"/>
  <c r="A103" i="7" l="1"/>
  <c r="B103" i="7" s="1"/>
  <c r="C103" i="7" s="1"/>
  <c r="A104" i="7" l="1"/>
  <c r="B104" i="7" s="1"/>
  <c r="C104" i="7" s="1"/>
  <c r="A105" i="7" l="1"/>
  <c r="B105" i="7" s="1"/>
  <c r="C105" i="7" s="1"/>
  <c r="A106" i="7" l="1"/>
  <c r="B106" i="7" s="1"/>
  <c r="C106" i="7" s="1"/>
  <c r="A107" i="7" l="1"/>
  <c r="B107" i="7" s="1"/>
  <c r="C107" i="7" s="1"/>
  <c r="A108" i="7" l="1"/>
  <c r="B108" i="7" s="1"/>
  <c r="C108" i="7" s="1"/>
  <c r="A109" i="7" l="1"/>
  <c r="B109" i="7" s="1"/>
  <c r="C109" i="7" s="1"/>
  <c r="A110" i="7" l="1"/>
  <c r="B110" i="7" s="1"/>
  <c r="C110" i="7" s="1"/>
  <c r="A111" i="7" l="1"/>
  <c r="B111" i="7" s="1"/>
  <c r="C111" i="7" s="1"/>
  <c r="A112" i="7" l="1"/>
  <c r="B112" i="7" s="1"/>
  <c r="C112" i="7" s="1"/>
  <c r="A113" i="7" l="1"/>
  <c r="B113" i="7" s="1"/>
  <c r="C113" i="7" s="1"/>
  <c r="A114" i="7" l="1"/>
  <c r="B114" i="7" s="1"/>
  <c r="C114" i="7" s="1"/>
  <c r="A115" i="7" l="1"/>
  <c r="B115" i="7" s="1"/>
  <c r="C115" i="7" s="1"/>
  <c r="A116" i="7" l="1"/>
  <c r="B116" i="7" s="1"/>
  <c r="C116" i="7" s="1"/>
  <c r="A117" i="7" l="1"/>
  <c r="B117" i="7" s="1"/>
  <c r="C117" i="7" s="1"/>
  <c r="A118" i="7" l="1"/>
  <c r="B118" i="7" s="1"/>
  <c r="C118" i="7" s="1"/>
  <c r="A119" i="7" l="1"/>
  <c r="B119" i="7" s="1"/>
  <c r="C119" i="7" s="1"/>
  <c r="A120" i="7" l="1"/>
  <c r="B120" i="7" s="1"/>
  <c r="C120" i="7" s="1"/>
  <c r="A121" i="7" l="1"/>
  <c r="B121" i="7" s="1"/>
  <c r="C121" i="7" s="1"/>
  <c r="A122" i="7" l="1"/>
  <c r="B122" i="7" s="1"/>
  <c r="C122" i="7" s="1"/>
  <c r="A123" i="7" l="1"/>
  <c r="B123" i="7" s="1"/>
  <c r="C123" i="7" s="1"/>
  <c r="A124" i="7" l="1"/>
  <c r="B124" i="7" s="1"/>
  <c r="C124" i="7" s="1"/>
  <c r="A125" i="7" l="1"/>
  <c r="B125" i="7" s="1"/>
  <c r="C125" i="7" s="1"/>
  <c r="A126" i="7" l="1"/>
  <c r="B126" i="7" s="1"/>
  <c r="C126" i="7" s="1"/>
  <c r="A127" i="7" l="1"/>
  <c r="B127" i="7" s="1"/>
  <c r="C127" i="7" s="1"/>
  <c r="A128" i="7" l="1"/>
  <c r="B128" i="7" s="1"/>
  <c r="C128" i="7" s="1"/>
  <c r="A129" i="7" l="1"/>
  <c r="B129" i="7" s="1"/>
  <c r="C129" i="7" s="1"/>
  <c r="A130" i="7" l="1"/>
  <c r="B130" i="7" s="1"/>
  <c r="C130" i="7" s="1"/>
  <c r="A131" i="7" l="1"/>
  <c r="B131" i="7" s="1"/>
  <c r="C131" i="7" s="1"/>
  <c r="A132" i="7" l="1"/>
  <c r="B132" i="7" s="1"/>
  <c r="C132" i="7" s="1"/>
  <c r="A133" i="7" l="1"/>
  <c r="B133" i="7" s="1"/>
  <c r="C133" i="7" s="1"/>
  <c r="A134" i="7" l="1"/>
  <c r="B134" i="7" s="1"/>
  <c r="C134" i="7" s="1"/>
  <c r="A135" i="7" l="1"/>
  <c r="B135" i="7" s="1"/>
  <c r="C135" i="7" s="1"/>
  <c r="A136" i="7" l="1"/>
  <c r="B136" i="7" s="1"/>
  <c r="C136" i="7" s="1"/>
  <c r="A137" i="7" l="1"/>
  <c r="B137" i="7" s="1"/>
  <c r="C137" i="7" s="1"/>
  <c r="A138" i="7" l="1"/>
  <c r="B138" i="7" s="1"/>
  <c r="C138" i="7" s="1"/>
  <c r="A139" i="7" l="1"/>
  <c r="B139" i="7" s="1"/>
  <c r="C139" i="7" s="1"/>
  <c r="A140" i="7" l="1"/>
  <c r="B140" i="7" s="1"/>
  <c r="C140" i="7" s="1"/>
  <c r="A141" i="7" l="1"/>
  <c r="B141" i="7" s="1"/>
  <c r="C141" i="7" s="1"/>
  <c r="A142" i="7" l="1"/>
  <c r="B142" i="7" s="1"/>
  <c r="C142" i="7" s="1"/>
  <c r="A143" i="7" l="1"/>
  <c r="B143" i="7" s="1"/>
  <c r="C143" i="7" s="1"/>
  <c r="A144" i="7" l="1"/>
  <c r="B144" i="7" s="1"/>
  <c r="C144" i="7" s="1"/>
  <c r="A145" i="7" l="1"/>
  <c r="B145" i="7" s="1"/>
  <c r="C145" i="7" s="1"/>
  <c r="A146" i="7" l="1"/>
  <c r="B146" i="7" s="1"/>
  <c r="C146" i="7" s="1"/>
  <c r="A147" i="7" l="1"/>
  <c r="B147" i="7" s="1"/>
  <c r="C147" i="7" s="1"/>
  <c r="A148" i="7" l="1"/>
  <c r="B148" i="7" s="1"/>
  <c r="C148" i="7" s="1"/>
  <c r="A149" i="7" l="1"/>
  <c r="B149" i="7" s="1"/>
  <c r="C149" i="7" s="1"/>
  <c r="A150" i="7" l="1"/>
  <c r="B150" i="7" s="1"/>
  <c r="C150" i="7" s="1"/>
  <c r="A151" i="7" l="1"/>
  <c r="B151" i="7" s="1"/>
  <c r="C151" i="7" s="1"/>
  <c r="A152" i="7" l="1"/>
  <c r="B152" i="7" s="1"/>
  <c r="C152" i="7" s="1"/>
  <c r="A153" i="7" l="1"/>
  <c r="B153" i="7" s="1"/>
  <c r="C153" i="7" s="1"/>
  <c r="A154" i="7" l="1"/>
  <c r="B154" i="7" s="1"/>
  <c r="C154" i="7" s="1"/>
  <c r="A155" i="7" l="1"/>
  <c r="B155" i="7" s="1"/>
  <c r="C155" i="7" s="1"/>
  <c r="A156" i="7" l="1"/>
  <c r="B156" i="7" s="1"/>
  <c r="C156" i="7" s="1"/>
  <c r="A157" i="7" l="1"/>
  <c r="B157" i="7" s="1"/>
  <c r="C157" i="7" s="1"/>
  <c r="A158" i="7" l="1"/>
  <c r="B158" i="7" s="1"/>
  <c r="C158" i="7" s="1"/>
  <c r="A159" i="7" l="1"/>
  <c r="B159" i="7" s="1"/>
  <c r="C159" i="7" s="1"/>
  <c r="A160" i="7" l="1"/>
  <c r="B160" i="7" s="1"/>
  <c r="C160" i="7" s="1"/>
  <c r="A161" i="7" l="1"/>
  <c r="B161" i="7" s="1"/>
  <c r="C161" i="7" s="1"/>
  <c r="A162" i="7" l="1"/>
  <c r="B162" i="7" s="1"/>
  <c r="C162" i="7" s="1"/>
  <c r="A163" i="7" l="1"/>
  <c r="B163" i="7" s="1"/>
  <c r="C163" i="7" s="1"/>
  <c r="A164" i="7" l="1"/>
  <c r="B164" i="7" s="1"/>
  <c r="C164" i="7" s="1"/>
  <c r="A165" i="7" l="1"/>
  <c r="B165" i="7" s="1"/>
  <c r="C165" i="7" s="1"/>
  <c r="A166" i="7" l="1"/>
  <c r="B166" i="7" s="1"/>
  <c r="C166" i="7" s="1"/>
  <c r="A167" i="7" l="1"/>
  <c r="B167" i="7" s="1"/>
  <c r="C167" i="7" s="1"/>
  <c r="A168" i="7" l="1"/>
  <c r="B168" i="7" s="1"/>
  <c r="C168" i="7" s="1"/>
  <c r="A169" i="7" l="1"/>
  <c r="B169" i="7" s="1"/>
  <c r="C169" i="7" s="1"/>
  <c r="A170" i="7" l="1"/>
  <c r="B170" i="7" s="1"/>
  <c r="C170" i="7" s="1"/>
  <c r="A171" i="7" l="1"/>
  <c r="B171" i="7" s="1"/>
  <c r="C171" i="7" s="1"/>
  <c r="A172" i="7" l="1"/>
  <c r="B172" i="7" s="1"/>
  <c r="C172" i="7" s="1"/>
  <c r="A173" i="7" l="1"/>
  <c r="B173" i="7" s="1"/>
  <c r="C173" i="7" s="1"/>
  <c r="A174" i="7" l="1"/>
  <c r="B174" i="7" s="1"/>
  <c r="C174" i="7" s="1"/>
  <c r="A175" i="7" l="1"/>
  <c r="B175" i="7" s="1"/>
  <c r="C175" i="7" s="1"/>
  <c r="A176" i="7" l="1"/>
  <c r="B176" i="7" s="1"/>
  <c r="C176" i="7" s="1"/>
  <c r="A177" i="7" l="1"/>
  <c r="B177" i="7" s="1"/>
  <c r="C177" i="7" s="1"/>
  <c r="A178" i="7" l="1"/>
  <c r="B178" i="7" s="1"/>
  <c r="C178" i="7" s="1"/>
  <c r="A179" i="7" l="1"/>
  <c r="B179" i="7" s="1"/>
  <c r="C179" i="7" s="1"/>
  <c r="A180" i="7" l="1"/>
  <c r="B180" i="7" s="1"/>
  <c r="C180" i="7" s="1"/>
  <c r="A181" i="7" l="1"/>
  <c r="B181" i="7" s="1"/>
  <c r="C181" i="7" s="1"/>
  <c r="A182" i="7" l="1"/>
  <c r="B182" i="7" s="1"/>
  <c r="C182" i="7" s="1"/>
  <c r="B5" i="5" l="1"/>
  <c r="B6" i="5" s="1"/>
  <c r="B7" i="5" l="1"/>
  <c r="B8" i="5" s="1"/>
  <c r="B9" i="5" s="1"/>
</calcChain>
</file>

<file path=xl/sharedStrings.xml><?xml version="1.0" encoding="utf-8"?>
<sst xmlns="http://schemas.openxmlformats.org/spreadsheetml/2006/main" count="83" uniqueCount="78">
  <si>
    <t>Merics</t>
  </si>
  <si>
    <t>Conversion Rate</t>
  </si>
  <si>
    <t>Technique</t>
  </si>
  <si>
    <t>Metric</t>
  </si>
  <si>
    <t>Unit of Division</t>
  </si>
  <si>
    <t>Practical Significance</t>
  </si>
  <si>
    <t>Sample Size</t>
  </si>
  <si>
    <t>N</t>
  </si>
  <si>
    <t>d</t>
  </si>
  <si>
    <t>Alpha</t>
  </si>
  <si>
    <t>Beta</t>
  </si>
  <si>
    <t>P Pool</t>
  </si>
  <si>
    <t>Pb</t>
  </si>
  <si>
    <t>SE</t>
  </si>
  <si>
    <t>Pa</t>
  </si>
  <si>
    <t>Group A (Control)</t>
  </si>
  <si>
    <t>Group B (Variance)</t>
  </si>
  <si>
    <t>Size</t>
  </si>
  <si>
    <t>Conversion</t>
  </si>
  <si>
    <t>Confidence Level</t>
  </si>
  <si>
    <t>Pooled Probability</t>
  </si>
  <si>
    <t>Pooled Standard Error</t>
  </si>
  <si>
    <t>Lower Bound Confidence Interval</t>
  </si>
  <si>
    <t>Upper Bound Confidence Interval</t>
  </si>
  <si>
    <t>Difference</t>
  </si>
  <si>
    <t>Converson Rate</t>
  </si>
  <si>
    <t>X</t>
  </si>
  <si>
    <t>Y</t>
  </si>
  <si>
    <t>Cumulative</t>
  </si>
  <si>
    <t>Days to run the experiment</t>
  </si>
  <si>
    <t>Conclusion</t>
  </si>
  <si>
    <t>95% Margin of Error</t>
  </si>
  <si>
    <t>Scope/Target</t>
  </si>
  <si>
    <t>Conversion Rate of using Clicking "Join"</t>
  </si>
  <si>
    <t>Funnel Stage</t>
  </si>
  <si>
    <t>Aware of Netflix</t>
  </si>
  <si>
    <t>Aided/ Unaided Brand Awareness; ad awareness</t>
  </si>
  <si>
    <t>TV, Cinema, OOH, Internet; Upper funnel marketing</t>
  </si>
  <si>
    <t>Visit Netflix.com</t>
  </si>
  <si>
    <t>Click "Join Free" button</t>
  </si>
  <si>
    <t>Page View; Visits; Vistors</t>
  </si>
  <si>
    <t>social media; Youtube; web banner; lower funnel marketing</t>
  </si>
  <si>
    <t>Click, Click thru rate; Conversion Rate</t>
  </si>
  <si>
    <t>UI; Promotion; incentive</t>
  </si>
  <si>
    <t>Become paid member</t>
  </si>
  <si>
    <t>Conversion Rate; paid member user #; Revenue</t>
  </si>
  <si>
    <t>Simplify UX; promotion; email</t>
  </si>
  <si>
    <t>recommendation; UX; Speed</t>
  </si>
  <si>
    <t>Become Premium member / Active member</t>
  </si>
  <si>
    <t>DAU; MAU; Active Time (Stickness)</t>
  </si>
  <si>
    <t>Click Probablity</t>
  </si>
  <si>
    <t>CTR=click thru rate</t>
  </si>
  <si>
    <t># click/PV</t>
  </si>
  <si>
    <t># of PV with clicks/# of PV</t>
  </si>
  <si>
    <t>Cookie with click/total cookie</t>
  </si>
  <si>
    <t>Change button color to Green</t>
  </si>
  <si>
    <t xml:space="preserve">Change words color </t>
  </si>
  <si>
    <t xml:space="preserve">Change words font </t>
  </si>
  <si>
    <t>Button Size</t>
  </si>
  <si>
    <t>Button Location</t>
  </si>
  <si>
    <t>Button Shape</t>
  </si>
  <si>
    <t>Background picture / color</t>
  </si>
  <si>
    <t>Text</t>
  </si>
  <si>
    <t>Action -- Start your free trail</t>
  </si>
  <si>
    <t>Hypothesis</t>
  </si>
  <si>
    <t>Change action to "Start your free trial"</t>
  </si>
  <si>
    <t>US Customer; English version; Web version</t>
  </si>
  <si>
    <t>Cookie</t>
  </si>
  <si>
    <t>Unique PV a Day</t>
  </si>
  <si>
    <t>Percent of traffic for testing (take little percentage of PV into the test)</t>
  </si>
  <si>
    <t>1000 user</t>
  </si>
  <si>
    <t>Difference is 3%</t>
  </si>
  <si>
    <t>Click convertion rate 10%</t>
  </si>
  <si>
    <t>Expected conversion rate</t>
  </si>
  <si>
    <t>Become trial number</t>
  </si>
  <si>
    <t>Conversion Rate; Trial User #</t>
  </si>
  <si>
    <t>Click Probablity / Rate</t>
  </si>
  <si>
    <t>User Click Probabilty / Rate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</si>
</sst>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 x14ac:knownFonts="1">
    <font>
      <sz val="11"/>
      <color theme="1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color rgb="FF000000"/>
      <name val="Arial"/>
      <family val="2"/>
    </font>
    <font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4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">
    <xf numFmtId="0" fontId="0" fillId="0" borderId="0"/>
    <xf numFmtId="0" fontId="1" fillId="2" borderId="1" applyNumberFormat="0" applyAlignment="0" applyProtection="0"/>
    <xf numFmtId="0" fontId="2" fillId="3" borderId="2" applyNumberFormat="0" applyAlignment="0" applyProtection="0"/>
    <xf numFmtId="0" fontId="3" fillId="4" borderId="3" applyNumberFormat="0" applyAlignment="0" applyProtection="0"/>
    <xf numFmtId="9" fontId="5" fillId="0" borderId="0" applyFont="0" applyFill="0" applyBorder="0" applyAlignment="0" applyProtection="0"/>
  </cellStyleXfs>
  <cellXfs count="16">
    <xf numFmtId="0" fontId="0" fillId="0" borderId="0" xfId="0"/>
    <xf numFmtId="0" fontId="0" fillId="0" borderId="0" xfId="0" applyBorder="1"/>
    <xf numFmtId="0" fontId="0" fillId="0" borderId="0" xfId="0" applyFill="1" applyBorder="1"/>
    <xf numFmtId="9" fontId="0" fillId="0" borderId="0" xfId="0" applyNumberFormat="1" applyBorder="1"/>
    <xf numFmtId="0" fontId="1" fillId="2" borderId="1" xfId="1"/>
    <xf numFmtId="0" fontId="3" fillId="4" borderId="3" xfId="3"/>
    <xf numFmtId="9" fontId="1" fillId="2" borderId="1" xfId="1" applyNumberFormat="1"/>
    <xf numFmtId="0" fontId="2" fillId="3" borderId="2" xfId="2"/>
    <xf numFmtId="0" fontId="4" fillId="0" borderId="0" xfId="0" applyFont="1"/>
    <xf numFmtId="0" fontId="0" fillId="6" borderId="0" xfId="4" applyNumberFormat="1" applyFont="1" applyFill="1"/>
    <xf numFmtId="0" fontId="6" fillId="0" borderId="0" xfId="0" applyFont="1"/>
    <xf numFmtId="0" fontId="7" fillId="0" borderId="0" xfId="0" applyFont="1"/>
    <xf numFmtId="0" fontId="0" fillId="0" borderId="0" xfId="0" applyNumberFormat="1"/>
    <xf numFmtId="2" fontId="0" fillId="5" borderId="0" xfId="0" applyNumberFormat="1" applyFill="1"/>
    <xf numFmtId="0" fontId="8" fillId="0" borderId="0" xfId="0" applyFont="1"/>
    <xf numFmtId="0" fontId="9" fillId="0" borderId="0" xfId="0" applyFont="1"/>
  </cellXfs>
  <cellStyles count="5">
    <cellStyle name="Check Cell" xfId="3" builtinId="23"/>
    <cellStyle name="Input" xfId="1" builtinId="20"/>
    <cellStyle name="Normal" xfId="0" builtinId="0"/>
    <cellStyle name="Output" xfId="2" builtinId="21"/>
    <cellStyle name="Percent" xfId="4" builtinId="5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 xr9:uid="{00000000-0011-0000-FFFF-FFFF00000000}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Plot!$B$1</c:f>
              <c:strCache>
                <c:ptCount val="1"/>
                <c:pt idx="0">
                  <c:v>Y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Plot!$A$2:$A$182</c:f>
              <c:numCache>
                <c:formatCode>General</c:formatCode>
                <c:ptCount val="181"/>
                <c:pt idx="0">
                  <c:v>-0.08</c:v>
                </c:pt>
                <c:pt idx="1">
                  <c:v>-7.9000000000000001E-2</c:v>
                </c:pt>
                <c:pt idx="2">
                  <c:v>-7.8E-2</c:v>
                </c:pt>
                <c:pt idx="3">
                  <c:v>-7.6999999999999999E-2</c:v>
                </c:pt>
                <c:pt idx="4">
                  <c:v>-7.5999999999999998E-2</c:v>
                </c:pt>
                <c:pt idx="5">
                  <c:v>-7.4999999999999997E-2</c:v>
                </c:pt>
                <c:pt idx="6">
                  <c:v>-7.3999999999999996E-2</c:v>
                </c:pt>
                <c:pt idx="7">
                  <c:v>-7.2999999999999995E-2</c:v>
                </c:pt>
                <c:pt idx="8">
                  <c:v>-7.1999999999999995E-2</c:v>
                </c:pt>
                <c:pt idx="9">
                  <c:v>-7.0999999999999994E-2</c:v>
                </c:pt>
                <c:pt idx="10">
                  <c:v>-6.9999999999999993E-2</c:v>
                </c:pt>
                <c:pt idx="11">
                  <c:v>-6.8999999999999992E-2</c:v>
                </c:pt>
                <c:pt idx="12">
                  <c:v>-6.7999999999999991E-2</c:v>
                </c:pt>
                <c:pt idx="13">
                  <c:v>-6.699999999999999E-2</c:v>
                </c:pt>
                <c:pt idx="14">
                  <c:v>-6.5999999999999989E-2</c:v>
                </c:pt>
                <c:pt idx="15">
                  <c:v>-6.4999999999999988E-2</c:v>
                </c:pt>
                <c:pt idx="16">
                  <c:v>-6.3999999999999987E-2</c:v>
                </c:pt>
                <c:pt idx="17">
                  <c:v>-6.2999999999999987E-2</c:v>
                </c:pt>
                <c:pt idx="18">
                  <c:v>-6.1999999999999986E-2</c:v>
                </c:pt>
                <c:pt idx="19">
                  <c:v>-6.0999999999999985E-2</c:v>
                </c:pt>
                <c:pt idx="20">
                  <c:v>-5.9999999999999984E-2</c:v>
                </c:pt>
                <c:pt idx="21">
                  <c:v>-5.8999999999999983E-2</c:v>
                </c:pt>
                <c:pt idx="22">
                  <c:v>-5.7999999999999982E-2</c:v>
                </c:pt>
                <c:pt idx="23">
                  <c:v>-5.6999999999999981E-2</c:v>
                </c:pt>
                <c:pt idx="24">
                  <c:v>-5.599999999999998E-2</c:v>
                </c:pt>
                <c:pt idx="25">
                  <c:v>-5.4999999999999979E-2</c:v>
                </c:pt>
                <c:pt idx="26">
                  <c:v>-5.3999999999999979E-2</c:v>
                </c:pt>
                <c:pt idx="27">
                  <c:v>-5.2999999999999978E-2</c:v>
                </c:pt>
                <c:pt idx="28">
                  <c:v>-5.1999999999999977E-2</c:v>
                </c:pt>
                <c:pt idx="29">
                  <c:v>-5.0999999999999976E-2</c:v>
                </c:pt>
                <c:pt idx="30">
                  <c:v>-4.9999999999999975E-2</c:v>
                </c:pt>
                <c:pt idx="31">
                  <c:v>-4.8999999999999974E-2</c:v>
                </c:pt>
                <c:pt idx="32">
                  <c:v>-4.7999999999999973E-2</c:v>
                </c:pt>
                <c:pt idx="33">
                  <c:v>-4.6999999999999972E-2</c:v>
                </c:pt>
                <c:pt idx="34">
                  <c:v>-4.5999999999999971E-2</c:v>
                </c:pt>
                <c:pt idx="35">
                  <c:v>-4.4999999999999971E-2</c:v>
                </c:pt>
                <c:pt idx="36">
                  <c:v>-4.399999999999997E-2</c:v>
                </c:pt>
                <c:pt idx="37">
                  <c:v>-4.2999999999999969E-2</c:v>
                </c:pt>
                <c:pt idx="38">
                  <c:v>-4.1999999999999968E-2</c:v>
                </c:pt>
                <c:pt idx="39">
                  <c:v>-4.0999999999999967E-2</c:v>
                </c:pt>
                <c:pt idx="40">
                  <c:v>-3.9999999999999966E-2</c:v>
                </c:pt>
                <c:pt idx="41">
                  <c:v>-3.8999999999999965E-2</c:v>
                </c:pt>
                <c:pt idx="42">
                  <c:v>-3.7999999999999964E-2</c:v>
                </c:pt>
                <c:pt idx="43">
                  <c:v>-3.6999999999999963E-2</c:v>
                </c:pt>
                <c:pt idx="44">
                  <c:v>-3.5999999999999963E-2</c:v>
                </c:pt>
                <c:pt idx="45">
                  <c:v>-3.4999999999999962E-2</c:v>
                </c:pt>
                <c:pt idx="46">
                  <c:v>-3.3999999999999961E-2</c:v>
                </c:pt>
                <c:pt idx="47">
                  <c:v>-3.299999999999996E-2</c:v>
                </c:pt>
                <c:pt idx="48">
                  <c:v>-3.1999999999999959E-2</c:v>
                </c:pt>
                <c:pt idx="49">
                  <c:v>-3.0999999999999958E-2</c:v>
                </c:pt>
                <c:pt idx="50">
                  <c:v>-2.9999999999999957E-2</c:v>
                </c:pt>
                <c:pt idx="51">
                  <c:v>-2.8999999999999956E-2</c:v>
                </c:pt>
                <c:pt idx="52">
                  <c:v>-2.7999999999999955E-2</c:v>
                </c:pt>
                <c:pt idx="53">
                  <c:v>-2.6999999999999955E-2</c:v>
                </c:pt>
                <c:pt idx="54">
                  <c:v>-2.5999999999999954E-2</c:v>
                </c:pt>
                <c:pt idx="55">
                  <c:v>-2.4999999999999953E-2</c:v>
                </c:pt>
                <c:pt idx="56">
                  <c:v>-2.3999999999999952E-2</c:v>
                </c:pt>
                <c:pt idx="57">
                  <c:v>-2.2999999999999951E-2</c:v>
                </c:pt>
                <c:pt idx="58">
                  <c:v>-2.199999999999995E-2</c:v>
                </c:pt>
                <c:pt idx="59">
                  <c:v>-2.0999999999999949E-2</c:v>
                </c:pt>
                <c:pt idx="60">
                  <c:v>-1.9999999999999948E-2</c:v>
                </c:pt>
                <c:pt idx="61">
                  <c:v>-1.8999999999999947E-2</c:v>
                </c:pt>
                <c:pt idx="62">
                  <c:v>-1.7999999999999947E-2</c:v>
                </c:pt>
                <c:pt idx="63">
                  <c:v>-1.6999999999999946E-2</c:v>
                </c:pt>
                <c:pt idx="64">
                  <c:v>-1.5999999999999945E-2</c:v>
                </c:pt>
                <c:pt idx="65">
                  <c:v>-1.4999999999999944E-2</c:v>
                </c:pt>
                <c:pt idx="66">
                  <c:v>-1.3999999999999943E-2</c:v>
                </c:pt>
                <c:pt idx="67">
                  <c:v>-1.2999999999999942E-2</c:v>
                </c:pt>
                <c:pt idx="68">
                  <c:v>-1.1999999999999941E-2</c:v>
                </c:pt>
                <c:pt idx="69">
                  <c:v>-1.099999999999994E-2</c:v>
                </c:pt>
                <c:pt idx="70">
                  <c:v>-9.9999999999999395E-3</c:v>
                </c:pt>
                <c:pt idx="71">
                  <c:v>-8.9999999999999386E-3</c:v>
                </c:pt>
                <c:pt idx="72">
                  <c:v>-7.9999999999999377E-3</c:v>
                </c:pt>
                <c:pt idx="73">
                  <c:v>-6.9999999999999377E-3</c:v>
                </c:pt>
                <c:pt idx="74">
                  <c:v>-5.9999999999999377E-3</c:v>
                </c:pt>
                <c:pt idx="75">
                  <c:v>-4.9999999999999377E-3</c:v>
                </c:pt>
                <c:pt idx="76">
                  <c:v>-3.9999999999999376E-3</c:v>
                </c:pt>
                <c:pt idx="77">
                  <c:v>-2.9999999999999376E-3</c:v>
                </c:pt>
                <c:pt idx="78">
                  <c:v>-1.9999999999999376E-3</c:v>
                </c:pt>
                <c:pt idx="79">
                  <c:v>-9.9999999999993757E-4</c:v>
                </c:pt>
                <c:pt idx="80">
                  <c:v>6.2450045135165055E-17</c:v>
                </c:pt>
                <c:pt idx="81">
                  <c:v>1.0000000000000625E-3</c:v>
                </c:pt>
                <c:pt idx="82">
                  <c:v>2.0000000000000625E-3</c:v>
                </c:pt>
                <c:pt idx="83">
                  <c:v>3.0000000000000625E-3</c:v>
                </c:pt>
                <c:pt idx="84">
                  <c:v>4.0000000000000625E-3</c:v>
                </c:pt>
                <c:pt idx="85">
                  <c:v>5.0000000000000626E-3</c:v>
                </c:pt>
                <c:pt idx="86">
                  <c:v>6.0000000000000626E-3</c:v>
                </c:pt>
                <c:pt idx="87">
                  <c:v>7.0000000000000626E-3</c:v>
                </c:pt>
                <c:pt idx="88">
                  <c:v>8.0000000000000626E-3</c:v>
                </c:pt>
                <c:pt idx="89">
                  <c:v>9.0000000000000635E-3</c:v>
                </c:pt>
                <c:pt idx="90">
                  <c:v>1.0000000000000064E-2</c:v>
                </c:pt>
                <c:pt idx="91">
                  <c:v>1.1000000000000065E-2</c:v>
                </c:pt>
                <c:pt idx="92">
                  <c:v>1.2000000000000066E-2</c:v>
                </c:pt>
                <c:pt idx="93">
                  <c:v>1.3000000000000067E-2</c:v>
                </c:pt>
                <c:pt idx="94">
                  <c:v>1.4000000000000068E-2</c:v>
                </c:pt>
                <c:pt idx="95">
                  <c:v>1.5000000000000069E-2</c:v>
                </c:pt>
                <c:pt idx="96">
                  <c:v>1.600000000000007E-2</c:v>
                </c:pt>
                <c:pt idx="97">
                  <c:v>1.7000000000000071E-2</c:v>
                </c:pt>
                <c:pt idx="98">
                  <c:v>1.8000000000000071E-2</c:v>
                </c:pt>
                <c:pt idx="99">
                  <c:v>1.9000000000000072E-2</c:v>
                </c:pt>
                <c:pt idx="100">
                  <c:v>2.0000000000000073E-2</c:v>
                </c:pt>
                <c:pt idx="101">
                  <c:v>2.1000000000000074E-2</c:v>
                </c:pt>
                <c:pt idx="102">
                  <c:v>2.2000000000000075E-2</c:v>
                </c:pt>
                <c:pt idx="103">
                  <c:v>2.3000000000000076E-2</c:v>
                </c:pt>
                <c:pt idx="104">
                  <c:v>2.4000000000000077E-2</c:v>
                </c:pt>
                <c:pt idx="105">
                  <c:v>2.5000000000000078E-2</c:v>
                </c:pt>
                <c:pt idx="106">
                  <c:v>2.6000000000000079E-2</c:v>
                </c:pt>
                <c:pt idx="107">
                  <c:v>2.7000000000000079E-2</c:v>
                </c:pt>
                <c:pt idx="108">
                  <c:v>2.800000000000008E-2</c:v>
                </c:pt>
                <c:pt idx="109">
                  <c:v>2.9000000000000081E-2</c:v>
                </c:pt>
                <c:pt idx="110">
                  <c:v>3.0000000000000082E-2</c:v>
                </c:pt>
                <c:pt idx="111">
                  <c:v>3.1000000000000083E-2</c:v>
                </c:pt>
                <c:pt idx="112">
                  <c:v>3.2000000000000084E-2</c:v>
                </c:pt>
                <c:pt idx="113">
                  <c:v>3.3000000000000085E-2</c:v>
                </c:pt>
                <c:pt idx="114">
                  <c:v>3.4000000000000086E-2</c:v>
                </c:pt>
                <c:pt idx="115">
                  <c:v>3.5000000000000087E-2</c:v>
                </c:pt>
                <c:pt idx="116">
                  <c:v>3.6000000000000087E-2</c:v>
                </c:pt>
                <c:pt idx="117">
                  <c:v>3.7000000000000088E-2</c:v>
                </c:pt>
                <c:pt idx="118">
                  <c:v>3.8000000000000089E-2</c:v>
                </c:pt>
                <c:pt idx="119">
                  <c:v>3.900000000000009E-2</c:v>
                </c:pt>
                <c:pt idx="120">
                  <c:v>4.0000000000000091E-2</c:v>
                </c:pt>
                <c:pt idx="121">
                  <c:v>4.1000000000000092E-2</c:v>
                </c:pt>
                <c:pt idx="122">
                  <c:v>4.2000000000000093E-2</c:v>
                </c:pt>
                <c:pt idx="123">
                  <c:v>4.3000000000000094E-2</c:v>
                </c:pt>
                <c:pt idx="124">
                  <c:v>4.4000000000000095E-2</c:v>
                </c:pt>
                <c:pt idx="125">
                  <c:v>4.5000000000000095E-2</c:v>
                </c:pt>
                <c:pt idx="126">
                  <c:v>4.6000000000000096E-2</c:v>
                </c:pt>
                <c:pt idx="127">
                  <c:v>4.7000000000000097E-2</c:v>
                </c:pt>
                <c:pt idx="128">
                  <c:v>4.8000000000000098E-2</c:v>
                </c:pt>
                <c:pt idx="129">
                  <c:v>4.9000000000000099E-2</c:v>
                </c:pt>
                <c:pt idx="130">
                  <c:v>5.00000000000001E-2</c:v>
                </c:pt>
                <c:pt idx="131">
                  <c:v>5.1000000000000101E-2</c:v>
                </c:pt>
                <c:pt idx="132">
                  <c:v>5.2000000000000102E-2</c:v>
                </c:pt>
                <c:pt idx="133">
                  <c:v>5.3000000000000103E-2</c:v>
                </c:pt>
                <c:pt idx="134">
                  <c:v>5.4000000000000103E-2</c:v>
                </c:pt>
                <c:pt idx="135">
                  <c:v>5.5000000000000104E-2</c:v>
                </c:pt>
                <c:pt idx="136">
                  <c:v>5.6000000000000105E-2</c:v>
                </c:pt>
                <c:pt idx="137">
                  <c:v>5.7000000000000106E-2</c:v>
                </c:pt>
                <c:pt idx="138">
                  <c:v>5.8000000000000107E-2</c:v>
                </c:pt>
                <c:pt idx="139">
                  <c:v>5.9000000000000108E-2</c:v>
                </c:pt>
                <c:pt idx="140">
                  <c:v>6.0000000000000109E-2</c:v>
                </c:pt>
                <c:pt idx="141">
                  <c:v>6.100000000000011E-2</c:v>
                </c:pt>
                <c:pt idx="142">
                  <c:v>6.2000000000000111E-2</c:v>
                </c:pt>
                <c:pt idx="143">
                  <c:v>6.3000000000000111E-2</c:v>
                </c:pt>
                <c:pt idx="144">
                  <c:v>6.4000000000000112E-2</c:v>
                </c:pt>
                <c:pt idx="145">
                  <c:v>6.5000000000000113E-2</c:v>
                </c:pt>
                <c:pt idx="146">
                  <c:v>6.6000000000000114E-2</c:v>
                </c:pt>
                <c:pt idx="147">
                  <c:v>6.7000000000000115E-2</c:v>
                </c:pt>
                <c:pt idx="148">
                  <c:v>6.8000000000000116E-2</c:v>
                </c:pt>
                <c:pt idx="149">
                  <c:v>6.9000000000000117E-2</c:v>
                </c:pt>
                <c:pt idx="150">
                  <c:v>7.0000000000000118E-2</c:v>
                </c:pt>
                <c:pt idx="151">
                  <c:v>7.1000000000000119E-2</c:v>
                </c:pt>
                <c:pt idx="152">
                  <c:v>7.2000000000000119E-2</c:v>
                </c:pt>
                <c:pt idx="153">
                  <c:v>7.300000000000012E-2</c:v>
                </c:pt>
                <c:pt idx="154">
                  <c:v>7.4000000000000121E-2</c:v>
                </c:pt>
                <c:pt idx="155">
                  <c:v>7.5000000000000122E-2</c:v>
                </c:pt>
                <c:pt idx="156">
                  <c:v>7.6000000000000123E-2</c:v>
                </c:pt>
                <c:pt idx="157">
                  <c:v>7.7000000000000124E-2</c:v>
                </c:pt>
                <c:pt idx="158">
                  <c:v>7.8000000000000125E-2</c:v>
                </c:pt>
                <c:pt idx="159">
                  <c:v>7.9000000000000126E-2</c:v>
                </c:pt>
                <c:pt idx="160">
                  <c:v>8.0000000000000127E-2</c:v>
                </c:pt>
                <c:pt idx="161">
                  <c:v>8.1000000000000127E-2</c:v>
                </c:pt>
                <c:pt idx="162">
                  <c:v>8.2000000000000128E-2</c:v>
                </c:pt>
                <c:pt idx="163">
                  <c:v>8.3000000000000129E-2</c:v>
                </c:pt>
                <c:pt idx="164">
                  <c:v>8.400000000000013E-2</c:v>
                </c:pt>
                <c:pt idx="165">
                  <c:v>8.5000000000000131E-2</c:v>
                </c:pt>
                <c:pt idx="166">
                  <c:v>8.6000000000000132E-2</c:v>
                </c:pt>
                <c:pt idx="167">
                  <c:v>8.7000000000000133E-2</c:v>
                </c:pt>
                <c:pt idx="168">
                  <c:v>8.8000000000000134E-2</c:v>
                </c:pt>
                <c:pt idx="169">
                  <c:v>8.9000000000000135E-2</c:v>
                </c:pt>
                <c:pt idx="170">
                  <c:v>9.0000000000000135E-2</c:v>
                </c:pt>
                <c:pt idx="171">
                  <c:v>9.1000000000000136E-2</c:v>
                </c:pt>
                <c:pt idx="172">
                  <c:v>9.2000000000000137E-2</c:v>
                </c:pt>
                <c:pt idx="173">
                  <c:v>9.3000000000000138E-2</c:v>
                </c:pt>
                <c:pt idx="174">
                  <c:v>9.4000000000000139E-2</c:v>
                </c:pt>
                <c:pt idx="175">
                  <c:v>9.500000000000014E-2</c:v>
                </c:pt>
                <c:pt idx="176">
                  <c:v>9.6000000000000141E-2</c:v>
                </c:pt>
                <c:pt idx="177">
                  <c:v>9.7000000000000142E-2</c:v>
                </c:pt>
                <c:pt idx="178">
                  <c:v>9.8000000000000143E-2</c:v>
                </c:pt>
                <c:pt idx="179">
                  <c:v>9.9000000000000143E-2</c:v>
                </c:pt>
                <c:pt idx="180">
                  <c:v>0.10000000000000014</c:v>
                </c:pt>
              </c:numCache>
            </c:numRef>
          </c:cat>
          <c:val>
            <c:numRef>
              <c:f>Plot!$B$2:$B$182</c:f>
              <c:numCache>
                <c:formatCode>General</c:formatCode>
                <c:ptCount val="181"/>
                <c:pt idx="0">
                  <c:v>1.1989078167146407E-33</c:v>
                </c:pt>
                <c:pt idx="1">
                  <c:v>3.9279292981066197E-33</c:v>
                </c:pt>
                <c:pt idx="2">
                  <c:v>1.2754479811468386E-32</c:v>
                </c:pt>
                <c:pt idx="3">
                  <c:v>4.1047154680201763E-32</c:v>
                </c:pt>
                <c:pt idx="4">
                  <c:v>1.3092560326176025E-31</c:v>
                </c:pt>
                <c:pt idx="5">
                  <c:v>4.1389228186797457E-31</c:v>
                </c:pt>
                <c:pt idx="6">
                  <c:v>1.2967948903105769E-30</c:v>
                </c:pt>
                <c:pt idx="7">
                  <c:v>4.0269521748633224E-30</c:v>
                </c:pt>
                <c:pt idx="8">
                  <c:v>1.2393753995823625E-29</c:v>
                </c:pt>
                <c:pt idx="9">
                  <c:v>3.780510858494094E-29</c:v>
                </c:pt>
                <c:pt idx="10">
                  <c:v>1.142929195094041E-28</c:v>
                </c:pt>
                <c:pt idx="11">
                  <c:v>3.4245962890995698E-28</c:v>
                </c:pt>
                <c:pt idx="12">
                  <c:v>1.016999303431131E-27</c:v>
                </c:pt>
                <c:pt idx="13">
                  <c:v>2.9933200016451269E-27</c:v>
                </c:pt>
                <c:pt idx="14">
                  <c:v>8.7318618992220251E-27</c:v>
                </c:pt>
                <c:pt idx="15">
                  <c:v>2.5245372759005205E-26</c:v>
                </c:pt>
                <c:pt idx="16">
                  <c:v>7.2339905209271988E-26</c:v>
                </c:pt>
                <c:pt idx="17">
                  <c:v>2.0544487012042367E-25</c:v>
                </c:pt>
                <c:pt idx="18">
                  <c:v>5.7827429296784143E-25</c:v>
                </c:pt>
                <c:pt idx="19">
                  <c:v>1.6132203415189476E-24</c:v>
                </c:pt>
                <c:pt idx="20">
                  <c:v>4.4604092852899334E-24</c:v>
                </c:pt>
                <c:pt idx="21">
                  <c:v>1.2222975786637468E-23</c:v>
                </c:pt>
                <c:pt idx="22">
                  <c:v>3.3197120139224362E-23</c:v>
                </c:pt>
                <c:pt idx="23">
                  <c:v>8.9360396552139507E-23</c:v>
                </c:pt>
                <c:pt idx="24">
                  <c:v>2.3840259758873694E-22</c:v>
                </c:pt>
                <c:pt idx="25">
                  <c:v>6.3037371707046515E-22</c:v>
                </c:pt>
                <c:pt idx="26">
                  <c:v>1.6519862567704444E-21</c:v>
                </c:pt>
                <c:pt idx="27">
                  <c:v>4.2907773678247055E-21</c:v>
                </c:pt>
                <c:pt idx="28">
                  <c:v>1.1045534867500735E-20</c:v>
                </c:pt>
                <c:pt idx="29">
                  <c:v>2.8181151789247411E-20</c:v>
                </c:pt>
                <c:pt idx="30">
                  <c:v>7.1261005476840883E-20</c:v>
                </c:pt>
                <c:pt idx="31">
                  <c:v>1.7859379714912563E-19</c:v>
                </c:pt>
                <c:pt idx="32">
                  <c:v>4.4361070192159596E-19</c:v>
                </c:pt>
                <c:pt idx="33">
                  <c:v>1.092091123005887E-18</c:v>
                </c:pt>
                <c:pt idx="34">
                  <c:v>2.6646302733956877E-18</c:v>
                </c:pt>
                <c:pt idx="35">
                  <c:v>6.4437140088748238E-18</c:v>
                </c:pt>
                <c:pt idx="36">
                  <c:v>1.5443892664565383E-17</c:v>
                </c:pt>
                <c:pt idx="37">
                  <c:v>3.668584364872878E-17</c:v>
                </c:pt>
                <c:pt idx="38">
                  <c:v>8.6369710821044312E-17</c:v>
                </c:pt>
                <c:pt idx="39">
                  <c:v>2.0153275355227952E-16</c:v>
                </c:pt>
                <c:pt idx="40">
                  <c:v>4.6606987257774315E-16</c:v>
                </c:pt>
                <c:pt idx="41">
                  <c:v>1.068261657094778E-15</c:v>
                </c:pt>
                <c:pt idx="42">
                  <c:v>2.4267524085302261E-15</c:v>
                </c:pt>
                <c:pt idx="43">
                  <c:v>5.463796511653727E-15</c:v>
                </c:pt>
                <c:pt idx="44">
                  <c:v>1.2192275912376035E-14</c:v>
                </c:pt>
                <c:pt idx="45">
                  <c:v>2.6964741822442737E-14</c:v>
                </c:pt>
                <c:pt idx="46">
                  <c:v>5.9105646106237187E-14</c:v>
                </c:pt>
                <c:pt idx="47">
                  <c:v>1.2840528240303985E-13</c:v>
                </c:pt>
                <c:pt idx="48">
                  <c:v>2.7647637717383305E-13</c:v>
                </c:pt>
                <c:pt idx="49">
                  <c:v>5.9000322866037938E-13</c:v>
                </c:pt>
                <c:pt idx="50">
                  <c:v>1.2478775308495797E-12</c:v>
                </c:pt>
                <c:pt idx="51">
                  <c:v>2.6158374921534835E-12</c:v>
                </c:pt>
                <c:pt idx="52">
                  <c:v>5.4346399106908788E-12</c:v>
                </c:pt>
                <c:pt idx="53">
                  <c:v>1.1190564790068396E-11</c:v>
                </c:pt>
                <c:pt idx="54">
                  <c:v>2.2837810063128635E-11</c:v>
                </c:pt>
                <c:pt idx="55">
                  <c:v>4.6193208209145291E-11</c:v>
                </c:pt>
                <c:pt idx="56">
                  <c:v>9.2602564405972104E-11</c:v>
                </c:pt>
                <c:pt idx="57">
                  <c:v>1.8398783954435986E-10</c:v>
                </c:pt>
                <c:pt idx="58">
                  <c:v>3.6230676600956595E-10</c:v>
                </c:pt>
                <c:pt idx="59">
                  <c:v>7.0710675757736696E-10</c:v>
                </c:pt>
                <c:pt idx="60">
                  <c:v>1.3677752767144089E-9</c:v>
                </c:pt>
                <c:pt idx="61">
                  <c:v>2.6221994958041596E-9</c:v>
                </c:pt>
                <c:pt idx="62">
                  <c:v>4.982392397800888E-9</c:v>
                </c:pt>
                <c:pt idx="63">
                  <c:v>9.3827759377389343E-9</c:v>
                </c:pt>
                <c:pt idx="64">
                  <c:v>1.7512412610738009E-8</c:v>
                </c:pt>
                <c:pt idx="65">
                  <c:v>3.2395287257326362E-8</c:v>
                </c:pt>
                <c:pt idx="66">
                  <c:v>5.9393498551919271E-8</c:v>
                </c:pt>
                <c:pt idx="67">
                  <c:v>1.0792379272305268E-7</c:v>
                </c:pt>
                <c:pt idx="68">
                  <c:v>1.943643941114805E-7</c:v>
                </c:pt>
                <c:pt idx="69">
                  <c:v>3.4692646990223101E-7</c:v>
                </c:pt>
                <c:pt idx="70">
                  <c:v>6.1373287012511573E-7</c:v>
                </c:pt>
                <c:pt idx="71">
                  <c:v>1.0760750177784998E-6</c:v>
                </c:pt>
                <c:pt idx="72">
                  <c:v>1.8699368174807328E-6</c:v>
                </c:pt>
                <c:pt idx="73">
                  <c:v>3.220568455040742E-6</c:v>
                </c:pt>
                <c:pt idx="74">
                  <c:v>5.4974255360638938E-6</c:v>
                </c:pt>
                <c:pt idx="75">
                  <c:v>9.300523504034336E-6</c:v>
                </c:pt>
                <c:pt idx="76">
                  <c:v>1.5594686634718772E-5</c:v>
                </c:pt>
                <c:pt idx="77">
                  <c:v>2.591594970791252E-5</c:v>
                </c:pt>
                <c:pt idx="78">
                  <c:v>4.2685347678689653E-5</c:v>
                </c:pt>
                <c:pt idx="79">
                  <c:v>6.9680576693931741E-5</c:v>
                </c:pt>
                <c:pt idx="80">
                  <c:v>1.1273684274859595E-4</c:v>
                </c:pt>
                <c:pt idx="81">
                  <c:v>1.8077618547982687E-4</c:v>
                </c:pt>
                <c:pt idx="82">
                  <c:v>2.8730142949689286E-4</c:v>
                </c:pt>
                <c:pt idx="83">
                  <c:v>4.5253854278064622E-4</c:v>
                </c:pt>
                <c:pt idx="84">
                  <c:v>7.0647139133684787E-4</c:v>
                </c:pt>
                <c:pt idx="85">
                  <c:v>1.0930871877444957E-3</c:v>
                </c:pt>
                <c:pt idx="86">
                  <c:v>1.6762401798039565E-3</c:v>
                </c:pt>
                <c:pt idx="87">
                  <c:v>2.5476449786093788E-3</c:v>
                </c:pt>
                <c:pt idx="88">
                  <c:v>3.837627233469676E-3</c:v>
                </c:pt>
                <c:pt idx="89">
                  <c:v>5.7293834020648166E-3</c:v>
                </c:pt>
                <c:pt idx="90">
                  <c:v>8.4776250041864384E-3</c:v>
                </c:pt>
                <c:pt idx="91">
                  <c:v>1.2432593596447284E-2</c:v>
                </c:pt>
                <c:pt idx="92">
                  <c:v>1.80705133852525E-2</c:v>
                </c:pt>
                <c:pt idx="93">
                  <c:v>2.6031576081355402E-2</c:v>
                </c:pt>
                <c:pt idx="94">
                  <c:v>3.7166499039266582E-2</c:v>
                </c:pt>
                <c:pt idx="95">
                  <c:v>5.2592529968448667E-2</c:v>
                </c:pt>
                <c:pt idx="96">
                  <c:v>7.3759453582087589E-2</c:v>
                </c:pt>
                <c:pt idx="97">
                  <c:v>0.10252565131753891</c:v>
                </c:pt>
                <c:pt idx="98">
                  <c:v>0.14124354253575724</c:v>
                </c:pt>
                <c:pt idx="99">
                  <c:v>0.19285277160195236</c:v>
                </c:pt>
                <c:pt idx="100">
                  <c:v>0.2609782931411132</c:v>
                </c:pt>
                <c:pt idx="101">
                  <c:v>0.35002906392780797</c:v>
                </c:pt>
                <c:pt idx="102">
                  <c:v>0.46529142112141147</c:v>
                </c:pt>
                <c:pt idx="103">
                  <c:v>0.61300949637567026</c:v>
                </c:pt>
                <c:pt idx="104">
                  <c:v>0.80044330790787988</c:v>
                </c:pt>
                <c:pt idx="105">
                  <c:v>1.0358936532364451</c:v>
                </c:pt>
                <c:pt idx="106">
                  <c:v>1.328681796047215</c:v>
                </c:pt>
                <c:pt idx="107">
                  <c:v>1.689071429918571</c:v>
                </c:pt>
                <c:pt idx="108">
                  <c:v>2.1281207471470993</c:v>
                </c:pt>
                <c:pt idx="109">
                  <c:v>2.6574538662637757</c:v>
                </c:pt>
                <c:pt idx="110">
                  <c:v>3.2889435576139423</c:v>
                </c:pt>
                <c:pt idx="111">
                  <c:v>4.0343012580808342</c:v>
                </c:pt>
                <c:pt idx="112">
                  <c:v>4.9045757818995241</c:v>
                </c:pt>
                <c:pt idx="113">
                  <c:v>5.9095687774916348</c:v>
                </c:pt>
                <c:pt idx="114">
                  <c:v>7.0571825587750503</c:v>
                </c:pt>
                <c:pt idx="115">
                  <c:v>8.3527240015553303</c:v>
                </c:pt>
                <c:pt idx="116">
                  <c:v>9.7981961407529479</c:v>
                </c:pt>
                <c:pt idx="117">
                  <c:v>11.391616214571455</c:v>
                </c:pt>
                <c:pt idx="118">
                  <c:v>13.126404394223425</c:v>
                </c:pt>
                <c:pt idx="119">
                  <c:v>14.99089053418847</c:v>
                </c:pt>
                <c:pt idx="120">
                  <c:v>16.96798628748731</c:v>
                </c:pt>
                <c:pt idx="121">
                  <c:v>19.035066337976303</c:v>
                </c:pt>
                <c:pt idx="122">
                  <c:v>21.164095050598899</c:v>
                </c:pt>
                <c:pt idx="123">
                  <c:v>23.322023599837838</c:v>
                </c:pt>
                <c:pt idx="124">
                  <c:v>25.471468041174763</c:v>
                </c:pt>
                <c:pt idx="125">
                  <c:v>27.571661645863795</c:v>
                </c:pt>
                <c:pt idx="126">
                  <c:v>29.579656266260315</c:v>
                </c:pt>
                <c:pt idx="127">
                  <c:v>31.451728934992371</c:v>
                </c:pt>
                <c:pt idx="128">
                  <c:v>33.144932866500035</c:v>
                </c:pt>
                <c:pt idx="129">
                  <c:v>34.618718064297042</c:v>
                </c:pt>
                <c:pt idx="130">
                  <c:v>35.836537227338411</c:v>
                </c:pt>
                <c:pt idx="131">
                  <c:v>36.767348674106145</c:v>
                </c:pt>
                <c:pt idx="132">
                  <c:v>37.386930209420868</c:v>
                </c:pt>
                <c:pt idx="133">
                  <c:v>37.678926369108737</c:v>
                </c:pt>
                <c:pt idx="134">
                  <c:v>37.635565853018043</c:v>
                </c:pt>
                <c:pt idx="135">
                  <c:v>37.258005218995201</c:v>
                </c:pt>
                <c:pt idx="136">
                  <c:v>36.556277620358216</c:v>
                </c:pt>
                <c:pt idx="137">
                  <c:v>35.548849758435267</c:v>
                </c:pt>
                <c:pt idx="138">
                  <c:v>34.261814359224964</c:v>
                </c:pt>
                <c:pt idx="139">
                  <c:v>32.727767462852867</c:v>
                </c:pt>
                <c:pt idx="140">
                  <c:v>30.98443793770009</c:v>
                </c:pt>
                <c:pt idx="141">
                  <c:v>29.073149567002094</c:v>
                </c:pt>
                <c:pt idx="142">
                  <c:v>27.03720295976953</c:v>
                </c:pt>
                <c:pt idx="143">
                  <c:v>24.920265116646803</c:v>
                </c:pt>
                <c:pt idx="144">
                  <c:v>22.764848998165135</c:v>
                </c:pt>
                <c:pt idx="145">
                  <c:v>20.610954666027887</c:v>
                </c:pt>
                <c:pt idx="146">
                  <c:v>18.494928669882718</c:v>
                </c:pt>
                <c:pt idx="147">
                  <c:v>16.448580772932697</c:v>
                </c:pt>
                <c:pt idx="148">
                  <c:v>14.498578404635383</c:v>
                </c:pt>
                <c:pt idx="149">
                  <c:v>12.666120913717128</c:v>
                </c:pt>
                <c:pt idx="150">
                  <c:v>10.966879110774935</c:v>
                </c:pt>
                <c:pt idx="151">
                  <c:v>9.4111717968092172</c:v>
                </c:pt>
                <c:pt idx="152">
                  <c:v>8.0043406839494828</c:v>
                </c:pt>
                <c:pt idx="153">
                  <c:v>6.7472786659126234</c:v>
                </c:pt>
                <c:pt idx="154">
                  <c:v>5.6370637682834923</c:v>
                </c:pt>
                <c:pt idx="155">
                  <c:v>4.6676519720168992</c:v>
                </c:pt>
                <c:pt idx="156">
                  <c:v>3.8305858888943081</c:v>
                </c:pt>
                <c:pt idx="157">
                  <c:v>3.1156822533685058</c:v>
                </c:pt>
                <c:pt idx="158">
                  <c:v>2.5116685942304571</c:v>
                </c:pt>
                <c:pt idx="159">
                  <c:v>2.0067474895785473</c:v>
                </c:pt>
                <c:pt idx="160">
                  <c:v>1.589074797911618</c:v>
                </c:pt>
                <c:pt idx="161">
                  <c:v>1.2471456323238295</c:v>
                </c:pt>
                <c:pt idx="162">
                  <c:v>0.97008819282788306</c:v>
                </c:pt>
                <c:pt idx="163">
                  <c:v>0.74787064321568875</c:v>
                </c:pt>
                <c:pt idx="164">
                  <c:v>0.57142991369804275</c:v>
                </c:pt>
                <c:pt idx="165">
                  <c:v>0.43273365766519178</c:v>
                </c:pt>
                <c:pt idx="166">
                  <c:v>0.32478771827367886</c:v>
                </c:pt>
                <c:pt idx="167">
                  <c:v>0.24160156286752099</c:v>
                </c:pt>
                <c:pt idx="168">
                  <c:v>0.17812345029490581</c:v>
                </c:pt>
                <c:pt idx="169">
                  <c:v>0.13015584529886087</c:v>
                </c:pt>
                <c:pt idx="170">
                  <c:v>9.4260008299732301E-2</c:v>
                </c:pt>
                <c:pt idx="171">
                  <c:v>6.7656961378555203E-2</c:v>
                </c:pt>
                <c:pt idx="172">
                  <c:v>4.8130317035426737E-2</c:v>
                </c:pt>
                <c:pt idx="173">
                  <c:v>3.3934868804632472E-2</c:v>
                </c:pt>
                <c:pt idx="174">
                  <c:v>2.3713455586959632E-2</c:v>
                </c:pt>
                <c:pt idx="175">
                  <c:v>1.6423462917534333E-2</c:v>
                </c:pt>
                <c:pt idx="176">
                  <c:v>1.1273424012204021E-2</c:v>
                </c:pt>
                <c:pt idx="177">
                  <c:v>7.6695197113073798E-3</c:v>
                </c:pt>
                <c:pt idx="178">
                  <c:v>5.1713235713757829E-3</c:v>
                </c:pt>
                <c:pt idx="179">
                  <c:v>3.4558626671228002E-3</c:v>
                </c:pt>
                <c:pt idx="180">
                  <c:v>2.2889297153524655E-3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66E-6644-834A-D40736A8E4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40372816"/>
        <c:axId val="340373376"/>
      </c:lineChart>
      <c:catAx>
        <c:axId val="340372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0373376"/>
        <c:crosses val="autoZero"/>
        <c:auto val="1"/>
        <c:lblAlgn val="ctr"/>
        <c:lblOffset val="100"/>
        <c:noMultiLvlLbl val="0"/>
      </c:catAx>
      <c:valAx>
        <c:axId val="340373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03728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9</xdr:col>
      <xdr:colOff>201533</xdr:colOff>
      <xdr:row>18</xdr:row>
      <xdr:rowOff>7621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5687932" cy="3299460"/>
        </a:xfrm>
        <a:prstGeom prst="rect">
          <a:avLst/>
        </a:prstGeom>
      </xdr:spPr>
    </xdr:pic>
    <xdr:clientData/>
  </xdr:twoCellAnchor>
  <xdr:twoCellAnchor editAs="oneCell">
    <xdr:from>
      <xdr:col>9</xdr:col>
      <xdr:colOff>350519</xdr:colOff>
      <xdr:row>0</xdr:row>
      <xdr:rowOff>0</xdr:rowOff>
    </xdr:from>
    <xdr:to>
      <xdr:col>18</xdr:col>
      <xdr:colOff>538246</xdr:colOff>
      <xdr:row>18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36919" y="0"/>
          <a:ext cx="5674127" cy="32918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355600</xdr:colOff>
      <xdr:row>18</xdr:row>
      <xdr:rowOff>134620</xdr:rowOff>
    </xdr:from>
    <xdr:to>
      <xdr:col>7</xdr:col>
      <xdr:colOff>457200</xdr:colOff>
      <xdr:row>42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D9"/>
  <sheetViews>
    <sheetView zoomScale="170" zoomScaleNormal="170" workbookViewId="0">
      <selection activeCell="D7" sqref="D7"/>
    </sheetView>
  </sheetViews>
  <sheetFormatPr baseColWidth="10" defaultColWidth="8.83203125" defaultRowHeight="15" x14ac:dyDescent="0.2"/>
  <cols>
    <col min="2" max="2" width="34.5" bestFit="1" customWidth="1"/>
    <col min="3" max="3" width="37.33203125" bestFit="1" customWidth="1"/>
    <col min="4" max="4" width="51.83203125" bestFit="1" customWidth="1"/>
  </cols>
  <sheetData>
    <row r="3" spans="2:4" x14ac:dyDescent="0.2">
      <c r="B3" s="10" t="s">
        <v>34</v>
      </c>
      <c r="C3" s="10" t="s">
        <v>0</v>
      </c>
      <c r="D3" s="10" t="s">
        <v>2</v>
      </c>
    </row>
    <row r="4" spans="2:4" x14ac:dyDescent="0.2">
      <c r="B4" t="s">
        <v>35</v>
      </c>
      <c r="C4" t="s">
        <v>36</v>
      </c>
      <c r="D4" t="s">
        <v>37</v>
      </c>
    </row>
    <row r="5" spans="2:4" x14ac:dyDescent="0.2">
      <c r="B5" t="s">
        <v>38</v>
      </c>
      <c r="C5" t="s">
        <v>40</v>
      </c>
      <c r="D5" t="s">
        <v>41</v>
      </c>
    </row>
    <row r="6" spans="2:4" x14ac:dyDescent="0.2">
      <c r="B6" s="11" t="s">
        <v>39</v>
      </c>
      <c r="C6" t="s">
        <v>42</v>
      </c>
      <c r="D6" t="s">
        <v>43</v>
      </c>
    </row>
    <row r="7" spans="2:4" x14ac:dyDescent="0.2">
      <c r="B7" t="s">
        <v>74</v>
      </c>
      <c r="C7" t="s">
        <v>75</v>
      </c>
      <c r="D7" t="s">
        <v>46</v>
      </c>
    </row>
    <row r="8" spans="2:4" x14ac:dyDescent="0.2">
      <c r="B8" t="s">
        <v>44</v>
      </c>
      <c r="C8" t="s">
        <v>45</v>
      </c>
      <c r="D8" t="s">
        <v>47</v>
      </c>
    </row>
    <row r="9" spans="2:4" x14ac:dyDescent="0.2">
      <c r="B9" t="s">
        <v>48</v>
      </c>
      <c r="C9" t="s">
        <v>49</v>
      </c>
      <c r="D9" t="s">
        <v>47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B5"/>
  <sheetViews>
    <sheetView topLeftCell="A2" zoomScale="170" zoomScaleNormal="170" workbookViewId="0">
      <selection activeCell="B4" sqref="B4"/>
    </sheetView>
  </sheetViews>
  <sheetFormatPr baseColWidth="10" defaultColWidth="8.83203125" defaultRowHeight="15" x14ac:dyDescent="0.2"/>
  <cols>
    <col min="1" max="1" width="33.5" bestFit="1" customWidth="1"/>
    <col min="2" max="2" width="31.6640625" customWidth="1"/>
  </cols>
  <sheetData>
    <row r="2" spans="1:2" x14ac:dyDescent="0.2">
      <c r="A2" t="s">
        <v>33</v>
      </c>
    </row>
    <row r="3" spans="1:2" x14ac:dyDescent="0.2">
      <c r="A3" t="s">
        <v>51</v>
      </c>
      <c r="B3" t="s">
        <v>52</v>
      </c>
    </row>
    <row r="4" spans="1:2" x14ac:dyDescent="0.2">
      <c r="A4" s="11" t="s">
        <v>76</v>
      </c>
      <c r="B4" s="11" t="s">
        <v>53</v>
      </c>
    </row>
    <row r="5" spans="1:2" x14ac:dyDescent="0.2">
      <c r="A5" t="s">
        <v>77</v>
      </c>
      <c r="B5" t="s">
        <v>54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A10"/>
  <sheetViews>
    <sheetView zoomScale="170" zoomScaleNormal="170" workbookViewId="0">
      <selection activeCell="A10" sqref="A10"/>
    </sheetView>
  </sheetViews>
  <sheetFormatPr baseColWidth="10" defaultColWidth="8.83203125" defaultRowHeight="15" x14ac:dyDescent="0.2"/>
  <cols>
    <col min="1" max="1" width="32.83203125" customWidth="1"/>
  </cols>
  <sheetData>
    <row r="2" spans="1:1" x14ac:dyDescent="0.2">
      <c r="A2" t="s">
        <v>55</v>
      </c>
    </row>
    <row r="3" spans="1:1" x14ac:dyDescent="0.2">
      <c r="A3" t="s">
        <v>57</v>
      </c>
    </row>
    <row r="4" spans="1:1" x14ac:dyDescent="0.2">
      <c r="A4" t="s">
        <v>56</v>
      </c>
    </row>
    <row r="5" spans="1:1" x14ac:dyDescent="0.2">
      <c r="A5" t="s">
        <v>58</v>
      </c>
    </row>
    <row r="6" spans="1:1" x14ac:dyDescent="0.2">
      <c r="A6" t="s">
        <v>59</v>
      </c>
    </row>
    <row r="7" spans="1:1" x14ac:dyDescent="0.2">
      <c r="A7" t="s">
        <v>60</v>
      </c>
    </row>
    <row r="8" spans="1:1" x14ac:dyDescent="0.2">
      <c r="A8" t="s">
        <v>61</v>
      </c>
    </row>
    <row r="9" spans="1:1" x14ac:dyDescent="0.2">
      <c r="A9" t="s">
        <v>62</v>
      </c>
    </row>
    <row r="10" spans="1:1" x14ac:dyDescent="0.2">
      <c r="A10" s="14" t="s">
        <v>63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E10"/>
  <sheetViews>
    <sheetView tabSelected="1" zoomScale="160" zoomScaleNormal="160" workbookViewId="0">
      <selection activeCell="B10" sqref="B10"/>
    </sheetView>
  </sheetViews>
  <sheetFormatPr baseColWidth="10" defaultColWidth="8.83203125" defaultRowHeight="15" x14ac:dyDescent="0.2"/>
  <cols>
    <col min="1" max="1" width="23.33203125" bestFit="1" customWidth="1"/>
    <col min="2" max="2" width="38.6640625" customWidth="1"/>
    <col min="4" max="4" width="53.83203125" bestFit="1" customWidth="1"/>
    <col min="5" max="5" width="15.5" customWidth="1"/>
  </cols>
  <sheetData>
    <row r="2" spans="1:5" x14ac:dyDescent="0.2">
      <c r="A2" t="s">
        <v>64</v>
      </c>
      <c r="B2" t="s">
        <v>65</v>
      </c>
    </row>
    <row r="3" spans="1:5" x14ac:dyDescent="0.2">
      <c r="A3" t="s">
        <v>3</v>
      </c>
      <c r="B3" s="11" t="s">
        <v>50</v>
      </c>
    </row>
    <row r="4" spans="1:5" x14ac:dyDescent="0.2">
      <c r="A4" t="s">
        <v>32</v>
      </c>
      <c r="B4" t="s">
        <v>66</v>
      </c>
    </row>
    <row r="5" spans="1:5" x14ac:dyDescent="0.2">
      <c r="A5" t="s">
        <v>4</v>
      </c>
      <c r="B5" t="s">
        <v>67</v>
      </c>
    </row>
    <row r="6" spans="1:5" x14ac:dyDescent="0.2">
      <c r="A6" t="s">
        <v>5</v>
      </c>
      <c r="B6">
        <v>0.03</v>
      </c>
    </row>
    <row r="7" spans="1:5" x14ac:dyDescent="0.2">
      <c r="A7" t="s">
        <v>6</v>
      </c>
      <c r="B7">
        <v>1629</v>
      </c>
    </row>
    <row r="9" spans="1:5" x14ac:dyDescent="0.2">
      <c r="A9" t="s">
        <v>68</v>
      </c>
      <c r="B9">
        <v>1000000</v>
      </c>
      <c r="D9" t="s">
        <v>69</v>
      </c>
      <c r="E9" s="12">
        <v>2.9999999999999997E-4</v>
      </c>
    </row>
    <row r="10" spans="1:5" x14ac:dyDescent="0.2">
      <c r="A10" s="15" t="s">
        <v>29</v>
      </c>
      <c r="B10">
        <f>B7*2/(B9*E9)</f>
        <v>10.86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E9"/>
  <sheetViews>
    <sheetView zoomScale="160" zoomScaleNormal="160" workbookViewId="0">
      <selection activeCell="B2" sqref="B2"/>
    </sheetView>
  </sheetViews>
  <sheetFormatPr baseColWidth="10" defaultColWidth="8.83203125" defaultRowHeight="15" x14ac:dyDescent="0.2"/>
  <cols>
    <col min="1" max="1" width="16.1640625" customWidth="1"/>
    <col min="2" max="2" width="24.5" customWidth="1"/>
    <col min="3" max="3" width="34.5" customWidth="1"/>
  </cols>
  <sheetData>
    <row r="2" spans="1:5" x14ac:dyDescent="0.2">
      <c r="A2" t="s">
        <v>7</v>
      </c>
      <c r="B2" s="13">
        <v>2000</v>
      </c>
      <c r="C2" t="s">
        <v>70</v>
      </c>
      <c r="D2" t="s">
        <v>9</v>
      </c>
      <c r="E2">
        <v>0.05</v>
      </c>
    </row>
    <row r="3" spans="1:5" x14ac:dyDescent="0.2">
      <c r="A3" t="s">
        <v>14</v>
      </c>
      <c r="B3">
        <v>0.1</v>
      </c>
      <c r="C3" t="s">
        <v>72</v>
      </c>
      <c r="D3" t="s">
        <v>10</v>
      </c>
      <c r="E3">
        <v>0.2</v>
      </c>
    </row>
    <row r="4" spans="1:5" x14ac:dyDescent="0.2">
      <c r="A4" t="s">
        <v>8</v>
      </c>
      <c r="B4">
        <v>0.03</v>
      </c>
      <c r="C4" t="s">
        <v>71</v>
      </c>
    </row>
    <row r="5" spans="1:5" x14ac:dyDescent="0.2">
      <c r="A5" t="s">
        <v>12</v>
      </c>
      <c r="B5">
        <f>B3+B4</f>
        <v>0.13</v>
      </c>
      <c r="C5" t="s">
        <v>73</v>
      </c>
    </row>
    <row r="6" spans="1:5" x14ac:dyDescent="0.2">
      <c r="A6" t="s">
        <v>11</v>
      </c>
      <c r="B6">
        <f>(B2*B3+B2*B5)/(B2+B2)</f>
        <v>0.115</v>
      </c>
    </row>
    <row r="7" spans="1:5" x14ac:dyDescent="0.2">
      <c r="A7" t="s">
        <v>13</v>
      </c>
      <c r="B7">
        <f>SQRT(B6*(1-B6)*(1/B2+1/B2))</f>
        <v>1.0088359628799918E-2</v>
      </c>
    </row>
    <row r="8" spans="1:5" x14ac:dyDescent="0.2">
      <c r="A8" t="s">
        <v>31</v>
      </c>
      <c r="B8">
        <f>_xlfn.NORM.INV(1-E2/2,0,B7)</f>
        <v>1.9772821535535706E-2</v>
      </c>
    </row>
    <row r="9" spans="1:5" x14ac:dyDescent="0.2">
      <c r="A9" t="s">
        <v>10</v>
      </c>
      <c r="B9" s="9">
        <f>_xlfn.NORM.DIST(B8,B4,B7,TRUE)</f>
        <v>0.15534857198431656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"/>
  <sheetViews>
    <sheetView zoomScale="150" zoomScaleNormal="150" workbookViewId="0">
      <selection activeCell="K25" sqref="K25"/>
    </sheetView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E16"/>
  <sheetViews>
    <sheetView topLeftCell="A5" zoomScale="140" zoomScaleNormal="140" workbookViewId="0">
      <selection activeCell="A16" sqref="A16"/>
    </sheetView>
  </sheetViews>
  <sheetFormatPr baseColWidth="10" defaultColWidth="8.83203125" defaultRowHeight="15" x14ac:dyDescent="0.2"/>
  <cols>
    <col min="1" max="1" width="28.5" bestFit="1" customWidth="1"/>
    <col min="4" max="4" width="28.5" bestFit="1" customWidth="1"/>
  </cols>
  <sheetData>
    <row r="2" spans="1:5" x14ac:dyDescent="0.2">
      <c r="A2" s="1" t="s">
        <v>19</v>
      </c>
      <c r="B2" s="6">
        <v>0.95</v>
      </c>
      <c r="C2" s="1"/>
      <c r="D2" s="2" t="s">
        <v>5</v>
      </c>
      <c r="E2" s="4">
        <v>0.5</v>
      </c>
    </row>
    <row r="3" spans="1:5" x14ac:dyDescent="0.2">
      <c r="A3" s="1"/>
      <c r="B3" s="3"/>
      <c r="D3" s="2"/>
      <c r="E3" s="1"/>
    </row>
    <row r="4" spans="1:5" x14ac:dyDescent="0.2">
      <c r="A4" t="s">
        <v>15</v>
      </c>
      <c r="D4" t="s">
        <v>16</v>
      </c>
    </row>
    <row r="5" spans="1:5" x14ac:dyDescent="0.2">
      <c r="A5" s="1" t="s">
        <v>17</v>
      </c>
      <c r="B5" s="4">
        <v>2000</v>
      </c>
      <c r="D5" s="1" t="s">
        <v>17</v>
      </c>
      <c r="E5" s="4">
        <v>1943</v>
      </c>
    </row>
    <row r="6" spans="1:5" x14ac:dyDescent="0.2">
      <c r="A6" s="1" t="s">
        <v>18</v>
      </c>
      <c r="B6" s="4">
        <v>200</v>
      </c>
      <c r="D6" s="1" t="s">
        <v>18</v>
      </c>
      <c r="E6" s="4">
        <v>298</v>
      </c>
    </row>
    <row r="7" spans="1:5" s="2" customFormat="1" x14ac:dyDescent="0.2"/>
    <row r="8" spans="1:5" s="2" customFormat="1" ht="16" thickBot="1" x14ac:dyDescent="0.25"/>
    <row r="9" spans="1:5" ht="17" thickTop="1" thickBot="1" x14ac:dyDescent="0.25">
      <c r="A9" s="1" t="s">
        <v>25</v>
      </c>
      <c r="B9" s="5">
        <f>B6/B5</f>
        <v>0.1</v>
      </c>
      <c r="D9" s="1" t="s">
        <v>1</v>
      </c>
      <c r="E9" s="5">
        <f>E6/E5</f>
        <v>0.15337107565620176</v>
      </c>
    </row>
    <row r="10" spans="1:5" ht="17" thickTop="1" thickBot="1" x14ac:dyDescent="0.25">
      <c r="A10" t="s">
        <v>24</v>
      </c>
      <c r="B10" s="5">
        <f>E9-B9</f>
        <v>5.337107565620175E-2</v>
      </c>
    </row>
    <row r="11" spans="1:5" ht="17" thickTop="1" thickBot="1" x14ac:dyDescent="0.25">
      <c r="A11" t="s">
        <v>20</v>
      </c>
      <c r="B11" s="5">
        <f>(B6+E6)/(B5+E5)</f>
        <v>0.12629977174740045</v>
      </c>
    </row>
    <row r="12" spans="1:5" ht="17" thickTop="1" thickBot="1" x14ac:dyDescent="0.25">
      <c r="A12" t="s">
        <v>21</v>
      </c>
      <c r="B12" s="5">
        <f>SQRT(B11*(1-B11)*(1/B5+1/E5))</f>
        <v>1.0581433278576888E-2</v>
      </c>
    </row>
    <row r="13" spans="1:5" ht="17" thickTop="1" thickBot="1" x14ac:dyDescent="0.25">
      <c r="A13" t="s">
        <v>22</v>
      </c>
      <c r="B13" s="5">
        <f>_xlfn.NORM.INV((1-B2)/2,B10,B12)</f>
        <v>3.2631847525377469E-2</v>
      </c>
      <c r="D13" t="s">
        <v>23</v>
      </c>
      <c r="E13" s="5">
        <f>_xlfn.NORM.INV((1-B2)/2+B2,B10,B12)</f>
        <v>7.411030378702603E-2</v>
      </c>
    </row>
    <row r="14" spans="1:5" ht="16" thickTop="1" x14ac:dyDescent="0.2"/>
    <row r="15" spans="1:5" x14ac:dyDescent="0.2">
      <c r="A15" t="s">
        <v>30</v>
      </c>
    </row>
    <row r="16" spans="1:5" x14ac:dyDescent="0.2">
      <c r="A16" s="7" t="str">
        <f>IF(B13&gt;E2,"Launch",IF(E13&lt;E2,"Not Launch","Need more Test"))</f>
        <v>Not Launch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182"/>
  <sheetViews>
    <sheetView workbookViewId="0">
      <selection sqref="A1:B1048576"/>
    </sheetView>
  </sheetViews>
  <sheetFormatPr baseColWidth="10" defaultColWidth="8.83203125" defaultRowHeight="15" x14ac:dyDescent="0.2"/>
  <cols>
    <col min="2" max="2" width="9.6640625" bestFit="1" customWidth="1"/>
    <col min="3" max="3" width="12" bestFit="1" customWidth="1"/>
  </cols>
  <sheetData>
    <row r="1" spans="1:3" x14ac:dyDescent="0.2">
      <c r="A1" t="s">
        <v>26</v>
      </c>
      <c r="B1" s="8" t="s">
        <v>27</v>
      </c>
      <c r="C1" t="s">
        <v>28</v>
      </c>
    </row>
    <row r="2" spans="1:3" x14ac:dyDescent="0.2">
      <c r="A2">
        <v>-0.08</v>
      </c>
      <c r="B2" s="8">
        <f>_xlfn.NORM.DIST(A2,Analysis!$B$10,Analysis!$B$12,FALSE)</f>
        <v>1.1989078167146407E-33</v>
      </c>
      <c r="C2">
        <f>B2</f>
        <v>1.1989078167146407E-33</v>
      </c>
    </row>
    <row r="3" spans="1:3" x14ac:dyDescent="0.2">
      <c r="A3">
        <f t="shared" ref="A3:A66" si="0">A2+0.001</f>
        <v>-7.9000000000000001E-2</v>
      </c>
      <c r="B3" s="8">
        <f>_xlfn.NORM.DIST(A3,Analysis!$B$10,Analysis!$B$12,FALSE)</f>
        <v>3.9279292981066197E-33</v>
      </c>
      <c r="C3">
        <f>C2+B3</f>
        <v>5.1268371148212601E-33</v>
      </c>
    </row>
    <row r="4" spans="1:3" x14ac:dyDescent="0.2">
      <c r="A4">
        <f t="shared" si="0"/>
        <v>-7.8E-2</v>
      </c>
      <c r="B4" s="8">
        <f>_xlfn.NORM.DIST(A4,Analysis!$B$10,Analysis!$B$12,FALSE)</f>
        <v>1.2754479811468386E-32</v>
      </c>
      <c r="C4">
        <f t="shared" ref="C4:C67" si="1">C3+B4</f>
        <v>1.7881316926289645E-32</v>
      </c>
    </row>
    <row r="5" spans="1:3" x14ac:dyDescent="0.2">
      <c r="A5">
        <f t="shared" si="0"/>
        <v>-7.6999999999999999E-2</v>
      </c>
      <c r="B5" s="8">
        <f>_xlfn.NORM.DIST(A5,Analysis!$B$10,Analysis!$B$12,FALSE)</f>
        <v>4.1047154680201763E-32</v>
      </c>
      <c r="C5">
        <f t="shared" si="1"/>
        <v>5.8928471606491408E-32</v>
      </c>
    </row>
    <row r="6" spans="1:3" x14ac:dyDescent="0.2">
      <c r="A6">
        <f t="shared" si="0"/>
        <v>-7.5999999999999998E-2</v>
      </c>
      <c r="B6" s="8">
        <f>_xlfn.NORM.DIST(A6,Analysis!$B$10,Analysis!$B$12,FALSE)</f>
        <v>1.3092560326176025E-31</v>
      </c>
      <c r="C6">
        <f t="shared" si="1"/>
        <v>1.8985407486825166E-31</v>
      </c>
    </row>
    <row r="7" spans="1:3" x14ac:dyDescent="0.2">
      <c r="A7">
        <f t="shared" si="0"/>
        <v>-7.4999999999999997E-2</v>
      </c>
      <c r="B7" s="8">
        <f>_xlfn.NORM.DIST(A7,Analysis!$B$10,Analysis!$B$12,FALSE)</f>
        <v>4.1389228186797457E-31</v>
      </c>
      <c r="C7">
        <f t="shared" si="1"/>
        <v>6.0374635673622623E-31</v>
      </c>
    </row>
    <row r="8" spans="1:3" x14ac:dyDescent="0.2">
      <c r="A8">
        <f t="shared" si="0"/>
        <v>-7.3999999999999996E-2</v>
      </c>
      <c r="B8" s="8">
        <f>_xlfn.NORM.DIST(A8,Analysis!$B$10,Analysis!$B$12,FALSE)</f>
        <v>1.2967948903105769E-30</v>
      </c>
      <c r="C8">
        <f t="shared" si="1"/>
        <v>1.9005412470468032E-30</v>
      </c>
    </row>
    <row r="9" spans="1:3" x14ac:dyDescent="0.2">
      <c r="A9">
        <f t="shared" si="0"/>
        <v>-7.2999999999999995E-2</v>
      </c>
      <c r="B9" s="8">
        <f>_xlfn.NORM.DIST(A9,Analysis!$B$10,Analysis!$B$12,FALSE)</f>
        <v>4.0269521748633224E-30</v>
      </c>
      <c r="C9">
        <f t="shared" si="1"/>
        <v>5.9274934219101259E-30</v>
      </c>
    </row>
    <row r="10" spans="1:3" x14ac:dyDescent="0.2">
      <c r="A10">
        <f t="shared" si="0"/>
        <v>-7.1999999999999995E-2</v>
      </c>
      <c r="B10" s="8">
        <f>_xlfn.NORM.DIST(A10,Analysis!$B$10,Analysis!$B$12,FALSE)</f>
        <v>1.2393753995823625E-29</v>
      </c>
      <c r="C10">
        <f t="shared" si="1"/>
        <v>1.832124741773375E-29</v>
      </c>
    </row>
    <row r="11" spans="1:3" x14ac:dyDescent="0.2">
      <c r="A11">
        <f t="shared" si="0"/>
        <v>-7.0999999999999994E-2</v>
      </c>
      <c r="B11" s="8">
        <f>_xlfn.NORM.DIST(A11,Analysis!$B$10,Analysis!$B$12,FALSE)</f>
        <v>3.780510858494094E-29</v>
      </c>
      <c r="C11">
        <f t="shared" si="1"/>
        <v>5.6126356002674689E-29</v>
      </c>
    </row>
    <row r="12" spans="1:3" x14ac:dyDescent="0.2">
      <c r="A12">
        <f t="shared" si="0"/>
        <v>-6.9999999999999993E-2</v>
      </c>
      <c r="B12" s="8">
        <f>_xlfn.NORM.DIST(A12,Analysis!$B$10,Analysis!$B$12,FALSE)</f>
        <v>1.142929195094041E-28</v>
      </c>
      <c r="C12">
        <f t="shared" si="1"/>
        <v>1.7041927551207879E-28</v>
      </c>
    </row>
    <row r="13" spans="1:3" x14ac:dyDescent="0.2">
      <c r="A13">
        <f t="shared" si="0"/>
        <v>-6.8999999999999992E-2</v>
      </c>
      <c r="B13" s="8">
        <f>_xlfn.NORM.DIST(A13,Analysis!$B$10,Analysis!$B$12,FALSE)</f>
        <v>3.4245962890995698E-28</v>
      </c>
      <c r="C13">
        <f t="shared" si="1"/>
        <v>5.1287890442203574E-28</v>
      </c>
    </row>
    <row r="14" spans="1:3" x14ac:dyDescent="0.2">
      <c r="A14">
        <f t="shared" si="0"/>
        <v>-6.7999999999999991E-2</v>
      </c>
      <c r="B14" s="8">
        <f>_xlfn.NORM.DIST(A14,Analysis!$B$10,Analysis!$B$12,FALSE)</f>
        <v>1.016999303431131E-27</v>
      </c>
      <c r="C14">
        <f t="shared" si="1"/>
        <v>1.5298782078531668E-27</v>
      </c>
    </row>
    <row r="15" spans="1:3" x14ac:dyDescent="0.2">
      <c r="A15">
        <f t="shared" si="0"/>
        <v>-6.699999999999999E-2</v>
      </c>
      <c r="B15" s="8">
        <f>_xlfn.NORM.DIST(A15,Analysis!$B$10,Analysis!$B$12,FALSE)</f>
        <v>2.9933200016451269E-27</v>
      </c>
      <c r="C15">
        <f t="shared" si="1"/>
        <v>4.523198209498294E-27</v>
      </c>
    </row>
    <row r="16" spans="1:3" x14ac:dyDescent="0.2">
      <c r="A16">
        <f t="shared" si="0"/>
        <v>-6.5999999999999989E-2</v>
      </c>
      <c r="B16" s="8">
        <f>_xlfn.NORM.DIST(A16,Analysis!$B$10,Analysis!$B$12,FALSE)</f>
        <v>8.7318618992220251E-27</v>
      </c>
      <c r="C16">
        <f t="shared" si="1"/>
        <v>1.3255060108720319E-26</v>
      </c>
    </row>
    <row r="17" spans="1:3" x14ac:dyDescent="0.2">
      <c r="A17">
        <f t="shared" si="0"/>
        <v>-6.4999999999999988E-2</v>
      </c>
      <c r="B17" s="8">
        <f>_xlfn.NORM.DIST(A17,Analysis!$B$10,Analysis!$B$12,FALSE)</f>
        <v>2.5245372759005205E-26</v>
      </c>
      <c r="C17">
        <f t="shared" si="1"/>
        <v>3.8500432867725524E-26</v>
      </c>
    </row>
    <row r="18" spans="1:3" x14ac:dyDescent="0.2">
      <c r="A18">
        <f t="shared" si="0"/>
        <v>-6.3999999999999987E-2</v>
      </c>
      <c r="B18" s="8">
        <f>_xlfn.NORM.DIST(A18,Analysis!$B$10,Analysis!$B$12,FALSE)</f>
        <v>7.2339905209271988E-26</v>
      </c>
      <c r="C18">
        <f t="shared" si="1"/>
        <v>1.1084033807699751E-25</v>
      </c>
    </row>
    <row r="19" spans="1:3" x14ac:dyDescent="0.2">
      <c r="A19">
        <f t="shared" si="0"/>
        <v>-6.2999999999999987E-2</v>
      </c>
      <c r="B19" s="8">
        <f>_xlfn.NORM.DIST(A19,Analysis!$B$10,Analysis!$B$12,FALSE)</f>
        <v>2.0544487012042367E-25</v>
      </c>
      <c r="C19">
        <f t="shared" si="1"/>
        <v>3.1628520819742116E-25</v>
      </c>
    </row>
    <row r="20" spans="1:3" x14ac:dyDescent="0.2">
      <c r="A20">
        <f t="shared" si="0"/>
        <v>-6.1999999999999986E-2</v>
      </c>
      <c r="B20" s="8">
        <f>_xlfn.NORM.DIST(A20,Analysis!$B$10,Analysis!$B$12,FALSE)</f>
        <v>5.7827429296784143E-25</v>
      </c>
      <c r="C20">
        <f t="shared" si="1"/>
        <v>8.9455950116526259E-25</v>
      </c>
    </row>
    <row r="21" spans="1:3" x14ac:dyDescent="0.2">
      <c r="A21">
        <f t="shared" si="0"/>
        <v>-6.0999999999999985E-2</v>
      </c>
      <c r="B21" s="8">
        <f>_xlfn.NORM.DIST(A21,Analysis!$B$10,Analysis!$B$12,FALSE)</f>
        <v>1.6132203415189476E-24</v>
      </c>
      <c r="C21">
        <f t="shared" si="1"/>
        <v>2.5077798426842102E-24</v>
      </c>
    </row>
    <row r="22" spans="1:3" x14ac:dyDescent="0.2">
      <c r="A22">
        <f t="shared" si="0"/>
        <v>-5.9999999999999984E-2</v>
      </c>
      <c r="B22" s="8">
        <f>_xlfn.NORM.DIST(A22,Analysis!$B$10,Analysis!$B$12,FALSE)</f>
        <v>4.4604092852899334E-24</v>
      </c>
      <c r="C22">
        <f t="shared" si="1"/>
        <v>6.9681891279741443E-24</v>
      </c>
    </row>
    <row r="23" spans="1:3" x14ac:dyDescent="0.2">
      <c r="A23">
        <f t="shared" si="0"/>
        <v>-5.8999999999999983E-2</v>
      </c>
      <c r="B23" s="8">
        <f>_xlfn.NORM.DIST(A23,Analysis!$B$10,Analysis!$B$12,FALSE)</f>
        <v>1.2222975786637468E-23</v>
      </c>
      <c r="C23">
        <f t="shared" si="1"/>
        <v>1.9191164914611614E-23</v>
      </c>
    </row>
    <row r="24" spans="1:3" x14ac:dyDescent="0.2">
      <c r="A24">
        <f t="shared" si="0"/>
        <v>-5.7999999999999982E-2</v>
      </c>
      <c r="B24" s="8">
        <f>_xlfn.NORM.DIST(A24,Analysis!$B$10,Analysis!$B$12,FALSE)</f>
        <v>3.3197120139224362E-23</v>
      </c>
      <c r="C24">
        <f t="shared" si="1"/>
        <v>5.2388285053835976E-23</v>
      </c>
    </row>
    <row r="25" spans="1:3" x14ac:dyDescent="0.2">
      <c r="A25">
        <f t="shared" si="0"/>
        <v>-5.6999999999999981E-2</v>
      </c>
      <c r="B25" s="8">
        <f>_xlfn.NORM.DIST(A25,Analysis!$B$10,Analysis!$B$12,FALSE)</f>
        <v>8.9360396552139507E-23</v>
      </c>
      <c r="C25">
        <f t="shared" si="1"/>
        <v>1.4174868160597549E-22</v>
      </c>
    </row>
    <row r="26" spans="1:3" x14ac:dyDescent="0.2">
      <c r="A26">
        <f t="shared" si="0"/>
        <v>-5.599999999999998E-2</v>
      </c>
      <c r="B26" s="8">
        <f>_xlfn.NORM.DIST(A26,Analysis!$B$10,Analysis!$B$12,FALSE)</f>
        <v>2.3840259758873694E-22</v>
      </c>
      <c r="C26">
        <f t="shared" si="1"/>
        <v>3.8015127919471246E-22</v>
      </c>
    </row>
    <row r="27" spans="1:3" x14ac:dyDescent="0.2">
      <c r="A27">
        <f t="shared" si="0"/>
        <v>-5.4999999999999979E-2</v>
      </c>
      <c r="B27" s="8">
        <f>_xlfn.NORM.DIST(A27,Analysis!$B$10,Analysis!$B$12,FALSE)</f>
        <v>6.3037371707046515E-22</v>
      </c>
      <c r="C27">
        <f t="shared" si="1"/>
        <v>1.0105249962651775E-21</v>
      </c>
    </row>
    <row r="28" spans="1:3" x14ac:dyDescent="0.2">
      <c r="A28">
        <f t="shared" si="0"/>
        <v>-5.3999999999999979E-2</v>
      </c>
      <c r="B28" s="8">
        <f>_xlfn.NORM.DIST(A28,Analysis!$B$10,Analysis!$B$12,FALSE)</f>
        <v>1.6519862567704444E-21</v>
      </c>
      <c r="C28">
        <f t="shared" si="1"/>
        <v>2.6625112530356221E-21</v>
      </c>
    </row>
    <row r="29" spans="1:3" x14ac:dyDescent="0.2">
      <c r="A29">
        <f t="shared" si="0"/>
        <v>-5.2999999999999978E-2</v>
      </c>
      <c r="B29" s="8">
        <f>_xlfn.NORM.DIST(A29,Analysis!$B$10,Analysis!$B$12,FALSE)</f>
        <v>4.2907773678247055E-21</v>
      </c>
      <c r="C29">
        <f t="shared" si="1"/>
        <v>6.9532886208603283E-21</v>
      </c>
    </row>
    <row r="30" spans="1:3" x14ac:dyDescent="0.2">
      <c r="A30">
        <f t="shared" si="0"/>
        <v>-5.1999999999999977E-2</v>
      </c>
      <c r="B30" s="8">
        <f>_xlfn.NORM.DIST(A30,Analysis!$B$10,Analysis!$B$12,FALSE)</f>
        <v>1.1045534867500735E-20</v>
      </c>
      <c r="C30">
        <f t="shared" si="1"/>
        <v>1.7998823488361063E-20</v>
      </c>
    </row>
    <row r="31" spans="1:3" x14ac:dyDescent="0.2">
      <c r="A31">
        <f t="shared" si="0"/>
        <v>-5.0999999999999976E-2</v>
      </c>
      <c r="B31" s="8">
        <f>_xlfn.NORM.DIST(A31,Analysis!$B$10,Analysis!$B$12,FALSE)</f>
        <v>2.8181151789247411E-20</v>
      </c>
      <c r="C31">
        <f t="shared" si="1"/>
        <v>4.6179975277608477E-20</v>
      </c>
    </row>
    <row r="32" spans="1:3" x14ac:dyDescent="0.2">
      <c r="A32">
        <f t="shared" si="0"/>
        <v>-4.9999999999999975E-2</v>
      </c>
      <c r="B32" s="8">
        <f>_xlfn.NORM.DIST(A32,Analysis!$B$10,Analysis!$B$12,FALSE)</f>
        <v>7.1261005476840883E-20</v>
      </c>
      <c r="C32">
        <f t="shared" si="1"/>
        <v>1.1744098075444935E-19</v>
      </c>
    </row>
    <row r="33" spans="1:3" x14ac:dyDescent="0.2">
      <c r="A33">
        <f t="shared" si="0"/>
        <v>-4.8999999999999974E-2</v>
      </c>
      <c r="B33" s="8">
        <f>_xlfn.NORM.DIST(A33,Analysis!$B$10,Analysis!$B$12,FALSE)</f>
        <v>1.7859379714912563E-19</v>
      </c>
      <c r="C33">
        <f t="shared" si="1"/>
        <v>2.9603477790357498E-19</v>
      </c>
    </row>
    <row r="34" spans="1:3" x14ac:dyDescent="0.2">
      <c r="A34">
        <f t="shared" si="0"/>
        <v>-4.7999999999999973E-2</v>
      </c>
      <c r="B34" s="8">
        <f>_xlfn.NORM.DIST(A34,Analysis!$B$10,Analysis!$B$12,FALSE)</f>
        <v>4.4361070192159596E-19</v>
      </c>
      <c r="C34">
        <f t="shared" si="1"/>
        <v>7.3964547982517088E-19</v>
      </c>
    </row>
    <row r="35" spans="1:3" x14ac:dyDescent="0.2">
      <c r="A35">
        <f t="shared" si="0"/>
        <v>-4.6999999999999972E-2</v>
      </c>
      <c r="B35" s="8">
        <f>_xlfn.NORM.DIST(A35,Analysis!$B$10,Analysis!$B$12,FALSE)</f>
        <v>1.092091123005887E-18</v>
      </c>
      <c r="C35">
        <f t="shared" si="1"/>
        <v>1.8317366028310581E-18</v>
      </c>
    </row>
    <row r="36" spans="1:3" x14ac:dyDescent="0.2">
      <c r="A36">
        <f t="shared" si="0"/>
        <v>-4.5999999999999971E-2</v>
      </c>
      <c r="B36" s="8">
        <f>_xlfn.NORM.DIST(A36,Analysis!$B$10,Analysis!$B$12,FALSE)</f>
        <v>2.6646302733956877E-18</v>
      </c>
      <c r="C36">
        <f t="shared" si="1"/>
        <v>4.4963668762267457E-18</v>
      </c>
    </row>
    <row r="37" spans="1:3" x14ac:dyDescent="0.2">
      <c r="A37">
        <f t="shared" si="0"/>
        <v>-4.4999999999999971E-2</v>
      </c>
      <c r="B37" s="8">
        <f>_xlfn.NORM.DIST(A37,Analysis!$B$10,Analysis!$B$12,FALSE)</f>
        <v>6.4437140088748238E-18</v>
      </c>
      <c r="C37">
        <f t="shared" si="1"/>
        <v>1.0940080885101569E-17</v>
      </c>
    </row>
    <row r="38" spans="1:3" x14ac:dyDescent="0.2">
      <c r="A38">
        <f t="shared" si="0"/>
        <v>-4.399999999999997E-2</v>
      </c>
      <c r="B38" s="8">
        <f>_xlfn.NORM.DIST(A38,Analysis!$B$10,Analysis!$B$12,FALSE)</f>
        <v>1.5443892664565383E-17</v>
      </c>
      <c r="C38">
        <f t="shared" si="1"/>
        <v>2.6383973549666951E-17</v>
      </c>
    </row>
    <row r="39" spans="1:3" x14ac:dyDescent="0.2">
      <c r="A39">
        <f t="shared" si="0"/>
        <v>-4.2999999999999969E-2</v>
      </c>
      <c r="B39" s="8">
        <f>_xlfn.NORM.DIST(A39,Analysis!$B$10,Analysis!$B$12,FALSE)</f>
        <v>3.668584364872878E-17</v>
      </c>
      <c r="C39">
        <f t="shared" si="1"/>
        <v>6.3069817198395738E-17</v>
      </c>
    </row>
    <row r="40" spans="1:3" x14ac:dyDescent="0.2">
      <c r="A40">
        <f t="shared" si="0"/>
        <v>-4.1999999999999968E-2</v>
      </c>
      <c r="B40" s="8">
        <f>_xlfn.NORM.DIST(A40,Analysis!$B$10,Analysis!$B$12,FALSE)</f>
        <v>8.6369710821044312E-17</v>
      </c>
      <c r="C40">
        <f t="shared" si="1"/>
        <v>1.4943952801944006E-16</v>
      </c>
    </row>
    <row r="41" spans="1:3" x14ac:dyDescent="0.2">
      <c r="A41">
        <f t="shared" si="0"/>
        <v>-4.0999999999999967E-2</v>
      </c>
      <c r="B41" s="8">
        <f>_xlfn.NORM.DIST(A41,Analysis!$B$10,Analysis!$B$12,FALSE)</f>
        <v>2.0153275355227952E-16</v>
      </c>
      <c r="C41">
        <f t="shared" si="1"/>
        <v>3.5097228157171961E-16</v>
      </c>
    </row>
    <row r="42" spans="1:3" x14ac:dyDescent="0.2">
      <c r="A42">
        <f t="shared" si="0"/>
        <v>-3.9999999999999966E-2</v>
      </c>
      <c r="B42" s="8">
        <f>_xlfn.NORM.DIST(A42,Analysis!$B$10,Analysis!$B$12,FALSE)</f>
        <v>4.6606987257774315E-16</v>
      </c>
      <c r="C42">
        <f t="shared" si="1"/>
        <v>8.1704215414946276E-16</v>
      </c>
    </row>
    <row r="43" spans="1:3" x14ac:dyDescent="0.2">
      <c r="A43">
        <f t="shared" si="0"/>
        <v>-3.8999999999999965E-2</v>
      </c>
      <c r="B43" s="8">
        <f>_xlfn.NORM.DIST(A43,Analysis!$B$10,Analysis!$B$12,FALSE)</f>
        <v>1.068261657094778E-15</v>
      </c>
      <c r="C43">
        <f t="shared" si="1"/>
        <v>1.8853038112442405E-15</v>
      </c>
    </row>
    <row r="44" spans="1:3" x14ac:dyDescent="0.2">
      <c r="A44">
        <f t="shared" si="0"/>
        <v>-3.7999999999999964E-2</v>
      </c>
      <c r="B44" s="8">
        <f>_xlfn.NORM.DIST(A44,Analysis!$B$10,Analysis!$B$12,FALSE)</f>
        <v>2.4267524085302261E-15</v>
      </c>
      <c r="C44">
        <f t="shared" si="1"/>
        <v>4.3120562197744662E-15</v>
      </c>
    </row>
    <row r="45" spans="1:3" x14ac:dyDescent="0.2">
      <c r="A45">
        <f t="shared" si="0"/>
        <v>-3.6999999999999963E-2</v>
      </c>
      <c r="B45" s="8">
        <f>_xlfn.NORM.DIST(A45,Analysis!$B$10,Analysis!$B$12,FALSE)</f>
        <v>5.463796511653727E-15</v>
      </c>
      <c r="C45">
        <f t="shared" si="1"/>
        <v>9.7758527314281924E-15</v>
      </c>
    </row>
    <row r="46" spans="1:3" x14ac:dyDescent="0.2">
      <c r="A46">
        <f t="shared" si="0"/>
        <v>-3.5999999999999963E-2</v>
      </c>
      <c r="B46" s="8">
        <f>_xlfn.NORM.DIST(A46,Analysis!$B$10,Analysis!$B$12,FALSE)</f>
        <v>1.2192275912376035E-14</v>
      </c>
      <c r="C46">
        <f t="shared" si="1"/>
        <v>2.1968128643804227E-14</v>
      </c>
    </row>
    <row r="47" spans="1:3" x14ac:dyDescent="0.2">
      <c r="A47">
        <f t="shared" si="0"/>
        <v>-3.4999999999999962E-2</v>
      </c>
      <c r="B47" s="8">
        <f>_xlfn.NORM.DIST(A47,Analysis!$B$10,Analysis!$B$12,FALSE)</f>
        <v>2.6964741822442737E-14</v>
      </c>
      <c r="C47">
        <f t="shared" si="1"/>
        <v>4.8932870466246961E-14</v>
      </c>
    </row>
    <row r="48" spans="1:3" x14ac:dyDescent="0.2">
      <c r="A48">
        <f t="shared" si="0"/>
        <v>-3.3999999999999961E-2</v>
      </c>
      <c r="B48" s="8">
        <f>_xlfn.NORM.DIST(A48,Analysis!$B$10,Analysis!$B$12,FALSE)</f>
        <v>5.9105646106237187E-14</v>
      </c>
      <c r="C48">
        <f t="shared" si="1"/>
        <v>1.0803851657248415E-13</v>
      </c>
    </row>
    <row r="49" spans="1:3" x14ac:dyDescent="0.2">
      <c r="A49">
        <f t="shared" si="0"/>
        <v>-3.299999999999996E-2</v>
      </c>
      <c r="B49" s="8">
        <f>_xlfn.NORM.DIST(A49,Analysis!$B$10,Analysis!$B$12,FALSE)</f>
        <v>1.2840528240303985E-13</v>
      </c>
      <c r="C49">
        <f t="shared" si="1"/>
        <v>2.3644379897552401E-13</v>
      </c>
    </row>
    <row r="50" spans="1:3" x14ac:dyDescent="0.2">
      <c r="A50">
        <f t="shared" si="0"/>
        <v>-3.1999999999999959E-2</v>
      </c>
      <c r="B50" s="8">
        <f>_xlfn.NORM.DIST(A50,Analysis!$B$10,Analysis!$B$12,FALSE)</f>
        <v>2.7647637717383305E-13</v>
      </c>
      <c r="C50">
        <f t="shared" si="1"/>
        <v>5.1292017614935706E-13</v>
      </c>
    </row>
    <row r="51" spans="1:3" x14ac:dyDescent="0.2">
      <c r="A51">
        <f t="shared" si="0"/>
        <v>-3.0999999999999958E-2</v>
      </c>
      <c r="B51" s="8">
        <f>_xlfn.NORM.DIST(A51,Analysis!$B$10,Analysis!$B$12,FALSE)</f>
        <v>5.9000322866037938E-13</v>
      </c>
      <c r="C51">
        <f t="shared" si="1"/>
        <v>1.1029234048097364E-12</v>
      </c>
    </row>
    <row r="52" spans="1:3" x14ac:dyDescent="0.2">
      <c r="A52">
        <f t="shared" si="0"/>
        <v>-2.9999999999999957E-2</v>
      </c>
      <c r="B52" s="8">
        <f>_xlfn.NORM.DIST(A52,Analysis!$B$10,Analysis!$B$12,FALSE)</f>
        <v>1.2478775308495797E-12</v>
      </c>
      <c r="C52">
        <f t="shared" si="1"/>
        <v>2.3508009356593161E-12</v>
      </c>
    </row>
    <row r="53" spans="1:3" x14ac:dyDescent="0.2">
      <c r="A53">
        <f t="shared" si="0"/>
        <v>-2.8999999999999956E-2</v>
      </c>
      <c r="B53" s="8">
        <f>_xlfn.NORM.DIST(A53,Analysis!$B$10,Analysis!$B$12,FALSE)</f>
        <v>2.6158374921534835E-12</v>
      </c>
      <c r="C53">
        <f t="shared" si="1"/>
        <v>4.9666384278127992E-12</v>
      </c>
    </row>
    <row r="54" spans="1:3" x14ac:dyDescent="0.2">
      <c r="A54">
        <f t="shared" si="0"/>
        <v>-2.7999999999999955E-2</v>
      </c>
      <c r="B54" s="8">
        <f>_xlfn.NORM.DIST(A54,Analysis!$B$10,Analysis!$B$12,FALSE)</f>
        <v>5.4346399106908788E-12</v>
      </c>
      <c r="C54">
        <f t="shared" si="1"/>
        <v>1.0401278338503678E-11</v>
      </c>
    </row>
    <row r="55" spans="1:3" x14ac:dyDescent="0.2">
      <c r="A55">
        <f t="shared" si="0"/>
        <v>-2.6999999999999955E-2</v>
      </c>
      <c r="B55" s="8">
        <f>_xlfn.NORM.DIST(A55,Analysis!$B$10,Analysis!$B$12,FALSE)</f>
        <v>1.1190564790068396E-11</v>
      </c>
      <c r="C55">
        <f t="shared" si="1"/>
        <v>2.1591843128572073E-11</v>
      </c>
    </row>
    <row r="56" spans="1:3" x14ac:dyDescent="0.2">
      <c r="A56">
        <f t="shared" si="0"/>
        <v>-2.5999999999999954E-2</v>
      </c>
      <c r="B56" s="8">
        <f>_xlfn.NORM.DIST(A56,Analysis!$B$10,Analysis!$B$12,FALSE)</f>
        <v>2.2837810063128635E-11</v>
      </c>
      <c r="C56">
        <f t="shared" si="1"/>
        <v>4.4429653191700705E-11</v>
      </c>
    </row>
    <row r="57" spans="1:3" x14ac:dyDescent="0.2">
      <c r="A57">
        <f t="shared" si="0"/>
        <v>-2.4999999999999953E-2</v>
      </c>
      <c r="B57" s="8">
        <f>_xlfn.NORM.DIST(A57,Analysis!$B$10,Analysis!$B$12,FALSE)</f>
        <v>4.6193208209145291E-11</v>
      </c>
      <c r="C57">
        <f t="shared" si="1"/>
        <v>9.0622861400845996E-11</v>
      </c>
    </row>
    <row r="58" spans="1:3" x14ac:dyDescent="0.2">
      <c r="A58">
        <f t="shared" si="0"/>
        <v>-2.3999999999999952E-2</v>
      </c>
      <c r="B58" s="8">
        <f>_xlfn.NORM.DIST(A58,Analysis!$B$10,Analysis!$B$12,FALSE)</f>
        <v>9.2602564405972104E-11</v>
      </c>
      <c r="C58">
        <f t="shared" si="1"/>
        <v>1.832254258068181E-10</v>
      </c>
    </row>
    <row r="59" spans="1:3" x14ac:dyDescent="0.2">
      <c r="A59">
        <f t="shared" si="0"/>
        <v>-2.2999999999999951E-2</v>
      </c>
      <c r="B59" s="8">
        <f>_xlfn.NORM.DIST(A59,Analysis!$B$10,Analysis!$B$12,FALSE)</f>
        <v>1.8398783954435986E-10</v>
      </c>
      <c r="C59">
        <f t="shared" si="1"/>
        <v>3.6721326535117796E-10</v>
      </c>
    </row>
    <row r="60" spans="1:3" x14ac:dyDescent="0.2">
      <c r="A60">
        <f t="shared" si="0"/>
        <v>-2.199999999999995E-2</v>
      </c>
      <c r="B60" s="8">
        <f>_xlfn.NORM.DIST(A60,Analysis!$B$10,Analysis!$B$12,FALSE)</f>
        <v>3.6230676600956595E-10</v>
      </c>
      <c r="C60">
        <f t="shared" si="1"/>
        <v>7.2952003136074386E-10</v>
      </c>
    </row>
    <row r="61" spans="1:3" x14ac:dyDescent="0.2">
      <c r="A61">
        <f t="shared" si="0"/>
        <v>-2.0999999999999949E-2</v>
      </c>
      <c r="B61" s="8">
        <f>_xlfn.NORM.DIST(A61,Analysis!$B$10,Analysis!$B$12,FALSE)</f>
        <v>7.0710675757736696E-10</v>
      </c>
      <c r="C61">
        <f t="shared" si="1"/>
        <v>1.4366267889381108E-9</v>
      </c>
    </row>
    <row r="62" spans="1:3" x14ac:dyDescent="0.2">
      <c r="A62">
        <f t="shared" si="0"/>
        <v>-1.9999999999999948E-2</v>
      </c>
      <c r="B62" s="8">
        <f>_xlfn.NORM.DIST(A62,Analysis!$B$10,Analysis!$B$12,FALSE)</f>
        <v>1.3677752767144089E-9</v>
      </c>
      <c r="C62">
        <f t="shared" si="1"/>
        <v>2.8044020656525197E-9</v>
      </c>
    </row>
    <row r="63" spans="1:3" x14ac:dyDescent="0.2">
      <c r="A63">
        <f t="shared" si="0"/>
        <v>-1.8999999999999947E-2</v>
      </c>
      <c r="B63" s="8">
        <f>_xlfn.NORM.DIST(A63,Analysis!$B$10,Analysis!$B$12,FALSE)</f>
        <v>2.6221994958041596E-9</v>
      </c>
      <c r="C63">
        <f t="shared" si="1"/>
        <v>5.4266015614566789E-9</v>
      </c>
    </row>
    <row r="64" spans="1:3" x14ac:dyDescent="0.2">
      <c r="A64">
        <f t="shared" si="0"/>
        <v>-1.7999999999999947E-2</v>
      </c>
      <c r="B64" s="8">
        <f>_xlfn.NORM.DIST(A64,Analysis!$B$10,Analysis!$B$12,FALSE)</f>
        <v>4.982392397800888E-9</v>
      </c>
      <c r="C64">
        <f t="shared" si="1"/>
        <v>1.0408993959257567E-8</v>
      </c>
    </row>
    <row r="65" spans="1:3" x14ac:dyDescent="0.2">
      <c r="A65">
        <f t="shared" si="0"/>
        <v>-1.6999999999999946E-2</v>
      </c>
      <c r="B65" s="8">
        <f>_xlfn.NORM.DIST(A65,Analysis!$B$10,Analysis!$B$12,FALSE)</f>
        <v>9.3827759377389343E-9</v>
      </c>
      <c r="C65">
        <f t="shared" si="1"/>
        <v>1.9791769896996501E-8</v>
      </c>
    </row>
    <row r="66" spans="1:3" x14ac:dyDescent="0.2">
      <c r="A66">
        <f t="shared" si="0"/>
        <v>-1.5999999999999945E-2</v>
      </c>
      <c r="B66" s="8">
        <f>_xlfn.NORM.DIST(A66,Analysis!$B$10,Analysis!$B$12,FALSE)</f>
        <v>1.7512412610738009E-8</v>
      </c>
      <c r="C66">
        <f t="shared" si="1"/>
        <v>3.7304182507734511E-8</v>
      </c>
    </row>
    <row r="67" spans="1:3" x14ac:dyDescent="0.2">
      <c r="A67">
        <f t="shared" ref="A67:A130" si="2">A66+0.001</f>
        <v>-1.4999999999999944E-2</v>
      </c>
      <c r="B67" s="8">
        <f>_xlfn.NORM.DIST(A67,Analysis!$B$10,Analysis!$B$12,FALSE)</f>
        <v>3.2395287257326362E-8</v>
      </c>
      <c r="C67">
        <f t="shared" si="1"/>
        <v>6.9699469765060872E-8</v>
      </c>
    </row>
    <row r="68" spans="1:3" x14ac:dyDescent="0.2">
      <c r="A68">
        <f t="shared" si="2"/>
        <v>-1.3999999999999943E-2</v>
      </c>
      <c r="B68" s="8">
        <f>_xlfn.NORM.DIST(A68,Analysis!$B$10,Analysis!$B$12,FALSE)</f>
        <v>5.9393498551919271E-8</v>
      </c>
      <c r="C68">
        <f t="shared" ref="C68:C131" si="3">C67+B68</f>
        <v>1.2909296831698013E-7</v>
      </c>
    </row>
    <row r="69" spans="1:3" x14ac:dyDescent="0.2">
      <c r="A69">
        <f t="shared" si="2"/>
        <v>-1.2999999999999942E-2</v>
      </c>
      <c r="B69" s="8">
        <f>_xlfn.NORM.DIST(A69,Analysis!$B$10,Analysis!$B$12,FALSE)</f>
        <v>1.0792379272305268E-7</v>
      </c>
      <c r="C69">
        <f t="shared" si="3"/>
        <v>2.3701676104003281E-7</v>
      </c>
    </row>
    <row r="70" spans="1:3" x14ac:dyDescent="0.2">
      <c r="A70">
        <f t="shared" si="2"/>
        <v>-1.1999999999999941E-2</v>
      </c>
      <c r="B70" s="8">
        <f>_xlfn.NORM.DIST(A70,Analysis!$B$10,Analysis!$B$12,FALSE)</f>
        <v>1.943643941114805E-7</v>
      </c>
      <c r="C70">
        <f t="shared" si="3"/>
        <v>4.3138115515151328E-7</v>
      </c>
    </row>
    <row r="71" spans="1:3" x14ac:dyDescent="0.2">
      <c r="A71">
        <f t="shared" si="2"/>
        <v>-1.099999999999994E-2</v>
      </c>
      <c r="B71" s="8">
        <f>_xlfn.NORM.DIST(A71,Analysis!$B$10,Analysis!$B$12,FALSE)</f>
        <v>3.4692646990223101E-7</v>
      </c>
      <c r="C71">
        <f t="shared" si="3"/>
        <v>7.7830762505374429E-7</v>
      </c>
    </row>
    <row r="72" spans="1:3" x14ac:dyDescent="0.2">
      <c r="A72">
        <f t="shared" si="2"/>
        <v>-9.9999999999999395E-3</v>
      </c>
      <c r="B72" s="8">
        <f>_xlfn.NORM.DIST(A72,Analysis!$B$10,Analysis!$B$12,FALSE)</f>
        <v>6.1373287012511573E-7</v>
      </c>
      <c r="C72">
        <f t="shared" si="3"/>
        <v>1.3920404951788599E-6</v>
      </c>
    </row>
    <row r="73" spans="1:3" x14ac:dyDescent="0.2">
      <c r="A73">
        <f t="shared" si="2"/>
        <v>-8.9999999999999386E-3</v>
      </c>
      <c r="B73" s="8">
        <f>_xlfn.NORM.DIST(A73,Analysis!$B$10,Analysis!$B$12,FALSE)</f>
        <v>1.0760750177784998E-6</v>
      </c>
      <c r="C73">
        <f t="shared" si="3"/>
        <v>2.4681155129573595E-6</v>
      </c>
    </row>
    <row r="74" spans="1:3" x14ac:dyDescent="0.2">
      <c r="A74">
        <f t="shared" si="2"/>
        <v>-7.9999999999999377E-3</v>
      </c>
      <c r="B74" s="8">
        <f>_xlfn.NORM.DIST(A74,Analysis!$B$10,Analysis!$B$12,FALSE)</f>
        <v>1.8699368174807328E-6</v>
      </c>
      <c r="C74">
        <f t="shared" si="3"/>
        <v>4.3380523304380919E-6</v>
      </c>
    </row>
    <row r="75" spans="1:3" x14ac:dyDescent="0.2">
      <c r="A75">
        <f t="shared" si="2"/>
        <v>-6.9999999999999377E-3</v>
      </c>
      <c r="B75" s="8">
        <f>_xlfn.NORM.DIST(A75,Analysis!$B$10,Analysis!$B$12,FALSE)</f>
        <v>3.220568455040742E-6</v>
      </c>
      <c r="C75">
        <f t="shared" si="3"/>
        <v>7.5586207854788339E-6</v>
      </c>
    </row>
    <row r="76" spans="1:3" x14ac:dyDescent="0.2">
      <c r="A76">
        <f t="shared" si="2"/>
        <v>-5.9999999999999377E-3</v>
      </c>
      <c r="B76" s="8">
        <f>_xlfn.NORM.DIST(A76,Analysis!$B$10,Analysis!$B$12,FALSE)</f>
        <v>5.4974255360638938E-6</v>
      </c>
      <c r="C76">
        <f t="shared" si="3"/>
        <v>1.3056046321542727E-5</v>
      </c>
    </row>
    <row r="77" spans="1:3" x14ac:dyDescent="0.2">
      <c r="A77">
        <f t="shared" si="2"/>
        <v>-4.9999999999999377E-3</v>
      </c>
      <c r="B77" s="8">
        <f>_xlfn.NORM.DIST(A77,Analysis!$B$10,Analysis!$B$12,FALSE)</f>
        <v>9.300523504034336E-6</v>
      </c>
      <c r="C77">
        <f t="shared" si="3"/>
        <v>2.2356569825577065E-5</v>
      </c>
    </row>
    <row r="78" spans="1:3" x14ac:dyDescent="0.2">
      <c r="A78">
        <f t="shared" si="2"/>
        <v>-3.9999999999999376E-3</v>
      </c>
      <c r="B78" s="8">
        <f>_xlfn.NORM.DIST(A78,Analysis!$B$10,Analysis!$B$12,FALSE)</f>
        <v>1.5594686634718772E-5</v>
      </c>
      <c r="C78">
        <f t="shared" si="3"/>
        <v>3.7951256460295833E-5</v>
      </c>
    </row>
    <row r="79" spans="1:3" x14ac:dyDescent="0.2">
      <c r="A79">
        <f t="shared" si="2"/>
        <v>-2.9999999999999376E-3</v>
      </c>
      <c r="B79" s="8">
        <f>_xlfn.NORM.DIST(A79,Analysis!$B$10,Analysis!$B$12,FALSE)</f>
        <v>2.591594970791252E-5</v>
      </c>
      <c r="C79">
        <f t="shared" si="3"/>
        <v>6.386720616820835E-5</v>
      </c>
    </row>
    <row r="80" spans="1:3" x14ac:dyDescent="0.2">
      <c r="A80">
        <f t="shared" si="2"/>
        <v>-1.9999999999999376E-3</v>
      </c>
      <c r="B80" s="8">
        <f>_xlfn.NORM.DIST(A80,Analysis!$B$10,Analysis!$B$12,FALSE)</f>
        <v>4.2685347678689653E-5</v>
      </c>
      <c r="C80">
        <f t="shared" si="3"/>
        <v>1.06552553846898E-4</v>
      </c>
    </row>
    <row r="81" spans="1:3" x14ac:dyDescent="0.2">
      <c r="A81">
        <f t="shared" si="2"/>
        <v>-9.9999999999993757E-4</v>
      </c>
      <c r="B81" s="8">
        <f>_xlfn.NORM.DIST(A81,Analysis!$B$10,Analysis!$B$12,FALSE)</f>
        <v>6.9680576693931741E-5</v>
      </c>
      <c r="C81">
        <f t="shared" si="3"/>
        <v>1.7623313054082975E-4</v>
      </c>
    </row>
    <row r="82" spans="1:3" x14ac:dyDescent="0.2">
      <c r="A82">
        <f t="shared" si="2"/>
        <v>6.2450045135165055E-17</v>
      </c>
      <c r="B82" s="8">
        <f>_xlfn.NORM.DIST(A82,Analysis!$B$10,Analysis!$B$12,FALSE)</f>
        <v>1.1273684274859595E-4</v>
      </c>
      <c r="C82">
        <f t="shared" si="3"/>
        <v>2.889699732894257E-4</v>
      </c>
    </row>
    <row r="83" spans="1:3" x14ac:dyDescent="0.2">
      <c r="A83">
        <f t="shared" si="2"/>
        <v>1.0000000000000625E-3</v>
      </c>
      <c r="B83" s="8">
        <f>_xlfn.NORM.DIST(A83,Analysis!$B$10,Analysis!$B$12,FALSE)</f>
        <v>1.8077618547982687E-4</v>
      </c>
      <c r="C83">
        <f t="shared" si="3"/>
        <v>4.6974615876925257E-4</v>
      </c>
    </row>
    <row r="84" spans="1:3" x14ac:dyDescent="0.2">
      <c r="A84">
        <f t="shared" si="2"/>
        <v>2.0000000000000625E-3</v>
      </c>
      <c r="B84" s="8">
        <f>_xlfn.NORM.DIST(A84,Analysis!$B$10,Analysis!$B$12,FALSE)</f>
        <v>2.8730142949689286E-4</v>
      </c>
      <c r="C84">
        <f t="shared" si="3"/>
        <v>7.5704758826614549E-4</v>
      </c>
    </row>
    <row r="85" spans="1:3" x14ac:dyDescent="0.2">
      <c r="A85">
        <f t="shared" si="2"/>
        <v>3.0000000000000625E-3</v>
      </c>
      <c r="B85" s="8">
        <f>_xlfn.NORM.DIST(A85,Analysis!$B$10,Analysis!$B$12,FALSE)</f>
        <v>4.5253854278064622E-4</v>
      </c>
      <c r="C85">
        <f t="shared" si="3"/>
        <v>1.2095861310467918E-3</v>
      </c>
    </row>
    <row r="86" spans="1:3" x14ac:dyDescent="0.2">
      <c r="A86">
        <f t="shared" si="2"/>
        <v>4.0000000000000625E-3</v>
      </c>
      <c r="B86" s="8">
        <f>_xlfn.NORM.DIST(A86,Analysis!$B$10,Analysis!$B$12,FALSE)</f>
        <v>7.0647139133684787E-4</v>
      </c>
      <c r="C86">
        <f t="shared" si="3"/>
        <v>1.9160575223836397E-3</v>
      </c>
    </row>
    <row r="87" spans="1:3" x14ac:dyDescent="0.2">
      <c r="A87">
        <f t="shared" si="2"/>
        <v>5.0000000000000626E-3</v>
      </c>
      <c r="B87" s="8">
        <f>_xlfn.NORM.DIST(A87,Analysis!$B$10,Analysis!$B$12,FALSE)</f>
        <v>1.0930871877444957E-3</v>
      </c>
      <c r="C87">
        <f t="shared" si="3"/>
        <v>3.0091447101281352E-3</v>
      </c>
    </row>
    <row r="88" spans="1:3" x14ac:dyDescent="0.2">
      <c r="A88">
        <f t="shared" si="2"/>
        <v>6.0000000000000626E-3</v>
      </c>
      <c r="B88" s="8">
        <f>_xlfn.NORM.DIST(A88,Analysis!$B$10,Analysis!$B$12,FALSE)</f>
        <v>1.6762401798039565E-3</v>
      </c>
      <c r="C88">
        <f t="shared" si="3"/>
        <v>4.6853848899320915E-3</v>
      </c>
    </row>
    <row r="89" spans="1:3" x14ac:dyDescent="0.2">
      <c r="A89">
        <f t="shared" si="2"/>
        <v>7.0000000000000626E-3</v>
      </c>
      <c r="B89" s="8">
        <f>_xlfn.NORM.DIST(A89,Analysis!$B$10,Analysis!$B$12,FALSE)</f>
        <v>2.5476449786093788E-3</v>
      </c>
      <c r="C89">
        <f t="shared" si="3"/>
        <v>7.2330298685414698E-3</v>
      </c>
    </row>
    <row r="90" spans="1:3" x14ac:dyDescent="0.2">
      <c r="A90">
        <f t="shared" si="2"/>
        <v>8.0000000000000626E-3</v>
      </c>
      <c r="B90" s="8">
        <f>_xlfn.NORM.DIST(A90,Analysis!$B$10,Analysis!$B$12,FALSE)</f>
        <v>3.837627233469676E-3</v>
      </c>
      <c r="C90">
        <f t="shared" si="3"/>
        <v>1.1070657102011145E-2</v>
      </c>
    </row>
    <row r="91" spans="1:3" x14ac:dyDescent="0.2">
      <c r="A91">
        <f t="shared" si="2"/>
        <v>9.0000000000000635E-3</v>
      </c>
      <c r="B91" s="8">
        <f>_xlfn.NORM.DIST(A91,Analysis!$B$10,Analysis!$B$12,FALSE)</f>
        <v>5.7293834020648166E-3</v>
      </c>
      <c r="C91">
        <f t="shared" si="3"/>
        <v>1.6800040504075964E-2</v>
      </c>
    </row>
    <row r="92" spans="1:3" x14ac:dyDescent="0.2">
      <c r="A92">
        <f t="shared" si="2"/>
        <v>1.0000000000000064E-2</v>
      </c>
      <c r="B92" s="8">
        <f>_xlfn.NORM.DIST(A92,Analysis!$B$10,Analysis!$B$12,FALSE)</f>
        <v>8.4776250041864384E-3</v>
      </c>
      <c r="C92">
        <f t="shared" si="3"/>
        <v>2.5277665508262402E-2</v>
      </c>
    </row>
    <row r="93" spans="1:3" x14ac:dyDescent="0.2">
      <c r="A93">
        <f t="shared" si="2"/>
        <v>1.1000000000000065E-2</v>
      </c>
      <c r="B93" s="8">
        <f>_xlfn.NORM.DIST(A93,Analysis!$B$10,Analysis!$B$12,FALSE)</f>
        <v>1.2432593596447284E-2</v>
      </c>
      <c r="C93">
        <f t="shared" si="3"/>
        <v>3.7710259104709688E-2</v>
      </c>
    </row>
    <row r="94" spans="1:3" x14ac:dyDescent="0.2">
      <c r="A94">
        <f t="shared" si="2"/>
        <v>1.2000000000000066E-2</v>
      </c>
      <c r="B94" s="8">
        <f>_xlfn.NORM.DIST(A94,Analysis!$B$10,Analysis!$B$12,FALSE)</f>
        <v>1.80705133852525E-2</v>
      </c>
      <c r="C94">
        <f t="shared" si="3"/>
        <v>5.5780772489962188E-2</v>
      </c>
    </row>
    <row r="95" spans="1:3" x14ac:dyDescent="0.2">
      <c r="A95">
        <f t="shared" si="2"/>
        <v>1.3000000000000067E-2</v>
      </c>
      <c r="B95" s="8">
        <f>_xlfn.NORM.DIST(A95,Analysis!$B$10,Analysis!$B$12,FALSE)</f>
        <v>2.6031576081355402E-2</v>
      </c>
      <c r="C95">
        <f t="shared" si="3"/>
        <v>8.1812348571317584E-2</v>
      </c>
    </row>
    <row r="96" spans="1:3" x14ac:dyDescent="0.2">
      <c r="A96">
        <f t="shared" si="2"/>
        <v>1.4000000000000068E-2</v>
      </c>
      <c r="B96" s="8">
        <f>_xlfn.NORM.DIST(A96,Analysis!$B$10,Analysis!$B$12,FALSE)</f>
        <v>3.7166499039266582E-2</v>
      </c>
      <c r="C96">
        <f t="shared" si="3"/>
        <v>0.11897884761058417</v>
      </c>
    </row>
    <row r="97" spans="1:3" x14ac:dyDescent="0.2">
      <c r="A97">
        <f t="shared" si="2"/>
        <v>1.5000000000000069E-2</v>
      </c>
      <c r="B97" s="8">
        <f>_xlfn.NORM.DIST(A97,Analysis!$B$10,Analysis!$B$12,FALSE)</f>
        <v>5.2592529968448667E-2</v>
      </c>
      <c r="C97">
        <f t="shared" si="3"/>
        <v>0.17157137757903285</v>
      </c>
    </row>
    <row r="98" spans="1:3" x14ac:dyDescent="0.2">
      <c r="A98">
        <f t="shared" si="2"/>
        <v>1.600000000000007E-2</v>
      </c>
      <c r="B98" s="8">
        <f>_xlfn.NORM.DIST(A98,Analysis!$B$10,Analysis!$B$12,FALSE)</f>
        <v>7.3759453582087589E-2</v>
      </c>
      <c r="C98">
        <f t="shared" si="3"/>
        <v>0.24533083116112042</v>
      </c>
    </row>
    <row r="99" spans="1:3" x14ac:dyDescent="0.2">
      <c r="A99">
        <f t="shared" si="2"/>
        <v>1.7000000000000071E-2</v>
      </c>
      <c r="B99" s="8">
        <f>_xlfn.NORM.DIST(A99,Analysis!$B$10,Analysis!$B$12,FALSE)</f>
        <v>0.10252565131753891</v>
      </c>
      <c r="C99">
        <f t="shared" si="3"/>
        <v>0.3478564824786593</v>
      </c>
    </row>
    <row r="100" spans="1:3" x14ac:dyDescent="0.2">
      <c r="A100">
        <f t="shared" si="2"/>
        <v>1.8000000000000071E-2</v>
      </c>
      <c r="B100" s="8">
        <f>_xlfn.NORM.DIST(A100,Analysis!$B$10,Analysis!$B$12,FALSE)</f>
        <v>0.14124354253575724</v>
      </c>
      <c r="C100">
        <f t="shared" si="3"/>
        <v>0.48910002501441652</v>
      </c>
    </row>
    <row r="101" spans="1:3" x14ac:dyDescent="0.2">
      <c r="A101">
        <f t="shared" si="2"/>
        <v>1.9000000000000072E-2</v>
      </c>
      <c r="B101" s="8">
        <f>_xlfn.NORM.DIST(A101,Analysis!$B$10,Analysis!$B$12,FALSE)</f>
        <v>0.19285277160195236</v>
      </c>
      <c r="C101">
        <f t="shared" si="3"/>
        <v>0.68195279661636887</v>
      </c>
    </row>
    <row r="102" spans="1:3" x14ac:dyDescent="0.2">
      <c r="A102">
        <f t="shared" si="2"/>
        <v>2.0000000000000073E-2</v>
      </c>
      <c r="B102" s="8">
        <f>_xlfn.NORM.DIST(A102,Analysis!$B$10,Analysis!$B$12,FALSE)</f>
        <v>0.2609782931411132</v>
      </c>
      <c r="C102">
        <f t="shared" si="3"/>
        <v>0.94293108975748208</v>
      </c>
    </row>
    <row r="103" spans="1:3" x14ac:dyDescent="0.2">
      <c r="A103">
        <f t="shared" si="2"/>
        <v>2.1000000000000074E-2</v>
      </c>
      <c r="B103" s="8">
        <f>_xlfn.NORM.DIST(A103,Analysis!$B$10,Analysis!$B$12,FALSE)</f>
        <v>0.35002906392780797</v>
      </c>
      <c r="C103">
        <f t="shared" si="3"/>
        <v>1.2929601536852902</v>
      </c>
    </row>
    <row r="104" spans="1:3" x14ac:dyDescent="0.2">
      <c r="A104">
        <f t="shared" si="2"/>
        <v>2.2000000000000075E-2</v>
      </c>
      <c r="B104" s="8">
        <f>_xlfn.NORM.DIST(A104,Analysis!$B$10,Analysis!$B$12,FALSE)</f>
        <v>0.46529142112141147</v>
      </c>
      <c r="C104">
        <f t="shared" si="3"/>
        <v>1.7582515748067016</v>
      </c>
    </row>
    <row r="105" spans="1:3" x14ac:dyDescent="0.2">
      <c r="A105">
        <f t="shared" si="2"/>
        <v>2.3000000000000076E-2</v>
      </c>
      <c r="B105" s="8">
        <f>_xlfn.NORM.DIST(A105,Analysis!$B$10,Analysis!$B$12,FALSE)</f>
        <v>0.61300949637567026</v>
      </c>
      <c r="C105">
        <f t="shared" si="3"/>
        <v>2.3712610711823716</v>
      </c>
    </row>
    <row r="106" spans="1:3" x14ac:dyDescent="0.2">
      <c r="A106">
        <f t="shared" si="2"/>
        <v>2.4000000000000077E-2</v>
      </c>
      <c r="B106" s="8">
        <f>_xlfn.NORM.DIST(A106,Analysis!$B$10,Analysis!$B$12,FALSE)</f>
        <v>0.80044330790787988</v>
      </c>
      <c r="C106">
        <f t="shared" si="3"/>
        <v>3.1717043790902517</v>
      </c>
    </row>
    <row r="107" spans="1:3" x14ac:dyDescent="0.2">
      <c r="A107">
        <f t="shared" si="2"/>
        <v>2.5000000000000078E-2</v>
      </c>
      <c r="B107" s="8">
        <f>_xlfn.NORM.DIST(A107,Analysis!$B$10,Analysis!$B$12,FALSE)</f>
        <v>1.0358936532364451</v>
      </c>
      <c r="C107">
        <f t="shared" si="3"/>
        <v>4.2075980323266968</v>
      </c>
    </row>
    <row r="108" spans="1:3" x14ac:dyDescent="0.2">
      <c r="A108">
        <f t="shared" si="2"/>
        <v>2.6000000000000079E-2</v>
      </c>
      <c r="B108" s="8">
        <f>_xlfn.NORM.DIST(A108,Analysis!$B$10,Analysis!$B$12,FALSE)</f>
        <v>1.328681796047215</v>
      </c>
      <c r="C108">
        <f t="shared" si="3"/>
        <v>5.5362798283739121</v>
      </c>
    </row>
    <row r="109" spans="1:3" x14ac:dyDescent="0.2">
      <c r="A109">
        <f t="shared" si="2"/>
        <v>2.7000000000000079E-2</v>
      </c>
      <c r="B109" s="8">
        <f>_xlfn.NORM.DIST(A109,Analysis!$B$10,Analysis!$B$12,FALSE)</f>
        <v>1.689071429918571</v>
      </c>
      <c r="C109">
        <f t="shared" si="3"/>
        <v>7.2253512582924833</v>
      </c>
    </row>
    <row r="110" spans="1:3" x14ac:dyDescent="0.2">
      <c r="A110">
        <f t="shared" si="2"/>
        <v>2.800000000000008E-2</v>
      </c>
      <c r="B110" s="8">
        <f>_xlfn.NORM.DIST(A110,Analysis!$B$10,Analysis!$B$12,FALSE)</f>
        <v>2.1281207471470993</v>
      </c>
      <c r="C110">
        <f t="shared" si="3"/>
        <v>9.353472005439583</v>
      </c>
    </row>
    <row r="111" spans="1:3" x14ac:dyDescent="0.2">
      <c r="A111">
        <f t="shared" si="2"/>
        <v>2.9000000000000081E-2</v>
      </c>
      <c r="B111" s="8">
        <f>_xlfn.NORM.DIST(A111,Analysis!$B$10,Analysis!$B$12,FALSE)</f>
        <v>2.6574538662637757</v>
      </c>
      <c r="C111">
        <f t="shared" si="3"/>
        <v>12.010925871703359</v>
      </c>
    </row>
    <row r="112" spans="1:3" x14ac:dyDescent="0.2">
      <c r="A112">
        <f t="shared" si="2"/>
        <v>3.0000000000000082E-2</v>
      </c>
      <c r="B112" s="8">
        <f>_xlfn.NORM.DIST(A112,Analysis!$B$10,Analysis!$B$12,FALSE)</f>
        <v>3.2889435576139423</v>
      </c>
      <c r="C112">
        <f t="shared" si="3"/>
        <v>15.299869429317301</v>
      </c>
    </row>
    <row r="113" spans="1:3" x14ac:dyDescent="0.2">
      <c r="A113">
        <f t="shared" si="2"/>
        <v>3.1000000000000083E-2</v>
      </c>
      <c r="B113" s="8">
        <f>_xlfn.NORM.DIST(A113,Analysis!$B$10,Analysis!$B$12,FALSE)</f>
        <v>4.0343012580808342</v>
      </c>
      <c r="C113">
        <f t="shared" si="3"/>
        <v>19.334170687398135</v>
      </c>
    </row>
    <row r="114" spans="1:3" x14ac:dyDescent="0.2">
      <c r="A114">
        <f t="shared" si="2"/>
        <v>3.2000000000000084E-2</v>
      </c>
      <c r="B114" s="8">
        <f>_xlfn.NORM.DIST(A114,Analysis!$B$10,Analysis!$B$12,FALSE)</f>
        <v>4.9045757818995241</v>
      </c>
      <c r="C114">
        <f t="shared" si="3"/>
        <v>24.238746469297659</v>
      </c>
    </row>
    <row r="115" spans="1:3" x14ac:dyDescent="0.2">
      <c r="A115">
        <f t="shared" si="2"/>
        <v>3.3000000000000085E-2</v>
      </c>
      <c r="B115" s="8">
        <f>_xlfn.NORM.DIST(A115,Analysis!$B$10,Analysis!$B$12,FALSE)</f>
        <v>5.9095687774916348</v>
      </c>
      <c r="C115">
        <f t="shared" si="3"/>
        <v>30.148315246789295</v>
      </c>
    </row>
    <row r="116" spans="1:3" x14ac:dyDescent="0.2">
      <c r="A116">
        <f t="shared" si="2"/>
        <v>3.4000000000000086E-2</v>
      </c>
      <c r="B116" s="8">
        <f>_xlfn.NORM.DIST(A116,Analysis!$B$10,Analysis!$B$12,FALSE)</f>
        <v>7.0571825587750503</v>
      </c>
      <c r="C116">
        <f t="shared" si="3"/>
        <v>37.205497805564349</v>
      </c>
    </row>
    <row r="117" spans="1:3" x14ac:dyDescent="0.2">
      <c r="A117">
        <f t="shared" si="2"/>
        <v>3.5000000000000087E-2</v>
      </c>
      <c r="B117" s="8">
        <f>_xlfn.NORM.DIST(A117,Analysis!$B$10,Analysis!$B$12,FALSE)</f>
        <v>8.3527240015553303</v>
      </c>
      <c r="C117">
        <f t="shared" si="3"/>
        <v>45.558221807119679</v>
      </c>
    </row>
    <row r="118" spans="1:3" x14ac:dyDescent="0.2">
      <c r="A118">
        <f t="shared" si="2"/>
        <v>3.6000000000000087E-2</v>
      </c>
      <c r="B118" s="8">
        <f>_xlfn.NORM.DIST(A118,Analysis!$B$10,Analysis!$B$12,FALSE)</f>
        <v>9.7981961407529479</v>
      </c>
      <c r="C118">
        <f t="shared" si="3"/>
        <v>55.356417947872629</v>
      </c>
    </row>
    <row r="119" spans="1:3" x14ac:dyDescent="0.2">
      <c r="A119">
        <f t="shared" si="2"/>
        <v>3.7000000000000088E-2</v>
      </c>
      <c r="B119" s="8">
        <f>_xlfn.NORM.DIST(A119,Analysis!$B$10,Analysis!$B$12,FALSE)</f>
        <v>11.391616214571455</v>
      </c>
      <c r="C119">
        <f t="shared" si="3"/>
        <v>66.748034162444085</v>
      </c>
    </row>
    <row r="120" spans="1:3" x14ac:dyDescent="0.2">
      <c r="A120">
        <f t="shared" si="2"/>
        <v>3.8000000000000089E-2</v>
      </c>
      <c r="B120" s="8">
        <f>_xlfn.NORM.DIST(A120,Analysis!$B$10,Analysis!$B$12,FALSE)</f>
        <v>13.126404394223425</v>
      </c>
      <c r="C120">
        <f t="shared" si="3"/>
        <v>79.874438556667513</v>
      </c>
    </row>
    <row r="121" spans="1:3" x14ac:dyDescent="0.2">
      <c r="A121">
        <f t="shared" si="2"/>
        <v>3.900000000000009E-2</v>
      </c>
      <c r="B121" s="8">
        <f>_xlfn.NORM.DIST(A121,Analysis!$B$10,Analysis!$B$12,FALSE)</f>
        <v>14.99089053418847</v>
      </c>
      <c r="C121">
        <f t="shared" si="3"/>
        <v>94.86532909085598</v>
      </c>
    </row>
    <row r="122" spans="1:3" x14ac:dyDescent="0.2">
      <c r="A122">
        <f t="shared" si="2"/>
        <v>4.0000000000000091E-2</v>
      </c>
      <c r="B122" s="8">
        <f>_xlfn.NORM.DIST(A122,Analysis!$B$10,Analysis!$B$12,FALSE)</f>
        <v>16.96798628748731</v>
      </c>
      <c r="C122">
        <f t="shared" si="3"/>
        <v>111.83331537834329</v>
      </c>
    </row>
    <row r="123" spans="1:3" x14ac:dyDescent="0.2">
      <c r="A123">
        <f t="shared" si="2"/>
        <v>4.1000000000000092E-2</v>
      </c>
      <c r="B123" s="8">
        <f>_xlfn.NORM.DIST(A123,Analysis!$B$10,Analysis!$B$12,FALSE)</f>
        <v>19.035066337976303</v>
      </c>
      <c r="C123">
        <f t="shared" si="3"/>
        <v>130.86838171631959</v>
      </c>
    </row>
    <row r="124" spans="1:3" x14ac:dyDescent="0.2">
      <c r="A124">
        <f t="shared" si="2"/>
        <v>4.2000000000000093E-2</v>
      </c>
      <c r="B124" s="8">
        <f>_xlfn.NORM.DIST(A124,Analysis!$B$10,Analysis!$B$12,FALSE)</f>
        <v>21.164095050598899</v>
      </c>
      <c r="C124">
        <f t="shared" si="3"/>
        <v>152.03247676691848</v>
      </c>
    </row>
    <row r="125" spans="1:3" x14ac:dyDescent="0.2">
      <c r="A125">
        <f t="shared" si="2"/>
        <v>4.3000000000000094E-2</v>
      </c>
      <c r="B125" s="8">
        <f>_xlfn.NORM.DIST(A125,Analysis!$B$10,Analysis!$B$12,FALSE)</f>
        <v>23.322023599837838</v>
      </c>
      <c r="C125">
        <f t="shared" si="3"/>
        <v>175.35450036675633</v>
      </c>
    </row>
    <row r="126" spans="1:3" x14ac:dyDescent="0.2">
      <c r="A126">
        <f t="shared" si="2"/>
        <v>4.4000000000000095E-2</v>
      </c>
      <c r="B126" s="8">
        <f>_xlfn.NORM.DIST(A126,Analysis!$B$10,Analysis!$B$12,FALSE)</f>
        <v>25.471468041174763</v>
      </c>
      <c r="C126">
        <f t="shared" si="3"/>
        <v>200.8259684079311</v>
      </c>
    </row>
    <row r="127" spans="1:3" x14ac:dyDescent="0.2">
      <c r="A127">
        <f t="shared" si="2"/>
        <v>4.5000000000000095E-2</v>
      </c>
      <c r="B127" s="8">
        <f>_xlfn.NORM.DIST(A127,Analysis!$B$10,Analysis!$B$12,FALSE)</f>
        <v>27.571661645863795</v>
      </c>
      <c r="C127">
        <f t="shared" si="3"/>
        <v>228.3976300537949</v>
      </c>
    </row>
    <row r="128" spans="1:3" x14ac:dyDescent="0.2">
      <c r="A128">
        <f t="shared" si="2"/>
        <v>4.6000000000000096E-2</v>
      </c>
      <c r="B128" s="8">
        <f>_xlfn.NORM.DIST(A128,Analysis!$B$10,Analysis!$B$12,FALSE)</f>
        <v>29.579656266260315</v>
      </c>
      <c r="C128">
        <f t="shared" si="3"/>
        <v>257.97728632005521</v>
      </c>
    </row>
    <row r="129" spans="1:3" x14ac:dyDescent="0.2">
      <c r="A129">
        <f t="shared" si="2"/>
        <v>4.7000000000000097E-2</v>
      </c>
      <c r="B129" s="8">
        <f>_xlfn.NORM.DIST(A129,Analysis!$B$10,Analysis!$B$12,FALSE)</f>
        <v>31.451728934992371</v>
      </c>
      <c r="C129">
        <f t="shared" si="3"/>
        <v>289.4290152550476</v>
      </c>
    </row>
    <row r="130" spans="1:3" x14ac:dyDescent="0.2">
      <c r="A130">
        <f t="shared" si="2"/>
        <v>4.8000000000000098E-2</v>
      </c>
      <c r="B130" s="8">
        <f>_xlfn.NORM.DIST(A130,Analysis!$B$10,Analysis!$B$12,FALSE)</f>
        <v>33.144932866500035</v>
      </c>
      <c r="C130">
        <f t="shared" si="3"/>
        <v>322.57394812154763</v>
      </c>
    </row>
    <row r="131" spans="1:3" x14ac:dyDescent="0.2">
      <c r="A131">
        <f t="shared" ref="A131:A182" si="4">A130+0.001</f>
        <v>4.9000000000000099E-2</v>
      </c>
      <c r="B131" s="8">
        <f>_xlfn.NORM.DIST(A131,Analysis!$B$10,Analysis!$B$12,FALSE)</f>
        <v>34.618718064297042</v>
      </c>
      <c r="C131">
        <f t="shared" si="3"/>
        <v>357.1926661858447</v>
      </c>
    </row>
    <row r="132" spans="1:3" x14ac:dyDescent="0.2">
      <c r="A132">
        <f t="shared" si="4"/>
        <v>5.00000000000001E-2</v>
      </c>
      <c r="B132" s="8">
        <f>_xlfn.NORM.DIST(A132,Analysis!$B$10,Analysis!$B$12,FALSE)</f>
        <v>35.836537227338411</v>
      </c>
      <c r="C132">
        <f t="shared" ref="C132:C182" si="5">C131+B132</f>
        <v>393.0292034131831</v>
      </c>
    </row>
    <row r="133" spans="1:3" x14ac:dyDescent="0.2">
      <c r="A133">
        <f t="shared" si="4"/>
        <v>5.1000000000000101E-2</v>
      </c>
      <c r="B133" s="8">
        <f>_xlfn.NORM.DIST(A133,Analysis!$B$10,Analysis!$B$12,FALSE)</f>
        <v>36.767348674106145</v>
      </c>
      <c r="C133">
        <f t="shared" si="5"/>
        <v>429.79655208728923</v>
      </c>
    </row>
    <row r="134" spans="1:3" x14ac:dyDescent="0.2">
      <c r="A134">
        <f t="shared" si="4"/>
        <v>5.2000000000000102E-2</v>
      </c>
      <c r="B134" s="8">
        <f>_xlfn.NORM.DIST(A134,Analysis!$B$10,Analysis!$B$12,FALSE)</f>
        <v>37.386930209420868</v>
      </c>
      <c r="C134">
        <f t="shared" si="5"/>
        <v>467.18348229671011</v>
      </c>
    </row>
    <row r="135" spans="1:3" x14ac:dyDescent="0.2">
      <c r="A135">
        <f t="shared" si="4"/>
        <v>5.3000000000000103E-2</v>
      </c>
      <c r="B135" s="8">
        <f>_xlfn.NORM.DIST(A135,Analysis!$B$10,Analysis!$B$12,FALSE)</f>
        <v>37.678926369108737</v>
      </c>
      <c r="C135">
        <f t="shared" si="5"/>
        <v>504.86240866581886</v>
      </c>
    </row>
    <row r="136" spans="1:3" x14ac:dyDescent="0.2">
      <c r="A136">
        <f t="shared" si="4"/>
        <v>5.4000000000000103E-2</v>
      </c>
      <c r="B136" s="8">
        <f>_xlfn.NORM.DIST(A136,Analysis!$B$10,Analysis!$B$12,FALSE)</f>
        <v>37.635565853018043</v>
      </c>
      <c r="C136">
        <f t="shared" si="5"/>
        <v>542.49797451883694</v>
      </c>
    </row>
    <row r="137" spans="1:3" x14ac:dyDescent="0.2">
      <c r="A137">
        <f t="shared" si="4"/>
        <v>5.5000000000000104E-2</v>
      </c>
      <c r="B137" s="8">
        <f>_xlfn.NORM.DIST(A137,Analysis!$B$10,Analysis!$B$12,FALSE)</f>
        <v>37.258005218995201</v>
      </c>
      <c r="C137">
        <f t="shared" si="5"/>
        <v>579.75597973783215</v>
      </c>
    </row>
    <row r="138" spans="1:3" x14ac:dyDescent="0.2">
      <c r="A138">
        <f t="shared" si="4"/>
        <v>5.6000000000000105E-2</v>
      </c>
      <c r="B138" s="8">
        <f>_xlfn.NORM.DIST(A138,Analysis!$B$10,Analysis!$B$12,FALSE)</f>
        <v>36.556277620358216</v>
      </c>
      <c r="C138">
        <f t="shared" si="5"/>
        <v>616.31225735819032</v>
      </c>
    </row>
    <row r="139" spans="1:3" x14ac:dyDescent="0.2">
      <c r="A139">
        <f t="shared" si="4"/>
        <v>5.7000000000000106E-2</v>
      </c>
      <c r="B139" s="8">
        <f>_xlfn.NORM.DIST(A139,Analysis!$B$10,Analysis!$B$12,FALSE)</f>
        <v>35.548849758435267</v>
      </c>
      <c r="C139">
        <f t="shared" si="5"/>
        <v>651.86110711662559</v>
      </c>
    </row>
    <row r="140" spans="1:3" x14ac:dyDescent="0.2">
      <c r="A140">
        <f t="shared" si="4"/>
        <v>5.8000000000000107E-2</v>
      </c>
      <c r="B140" s="8">
        <f>_xlfn.NORM.DIST(A140,Analysis!$B$10,Analysis!$B$12,FALSE)</f>
        <v>34.261814359224964</v>
      </c>
      <c r="C140">
        <f t="shared" si="5"/>
        <v>686.1229214758506</v>
      </c>
    </row>
    <row r="141" spans="1:3" x14ac:dyDescent="0.2">
      <c r="A141">
        <f t="shared" si="4"/>
        <v>5.9000000000000108E-2</v>
      </c>
      <c r="B141" s="8">
        <f>_xlfn.NORM.DIST(A141,Analysis!$B$10,Analysis!$B$12,FALSE)</f>
        <v>32.727767462852867</v>
      </c>
      <c r="C141">
        <f t="shared" si="5"/>
        <v>718.85068893870346</v>
      </c>
    </row>
    <row r="142" spans="1:3" x14ac:dyDescent="0.2">
      <c r="A142">
        <f t="shared" si="4"/>
        <v>6.0000000000000109E-2</v>
      </c>
      <c r="B142" s="8">
        <f>_xlfn.NORM.DIST(A142,Analysis!$B$10,Analysis!$B$12,FALSE)</f>
        <v>30.98443793770009</v>
      </c>
      <c r="C142">
        <f t="shared" si="5"/>
        <v>749.83512687640359</v>
      </c>
    </row>
    <row r="143" spans="1:3" x14ac:dyDescent="0.2">
      <c r="A143">
        <f t="shared" si="4"/>
        <v>6.100000000000011E-2</v>
      </c>
      <c r="B143" s="8">
        <f>_xlfn.NORM.DIST(A143,Analysis!$B$10,Analysis!$B$12,FALSE)</f>
        <v>29.073149567002094</v>
      </c>
      <c r="C143">
        <f t="shared" si="5"/>
        <v>778.90827644340573</v>
      </c>
    </row>
    <row r="144" spans="1:3" x14ac:dyDescent="0.2">
      <c r="A144">
        <f t="shared" si="4"/>
        <v>6.2000000000000111E-2</v>
      </c>
      <c r="B144" s="8">
        <f>_xlfn.NORM.DIST(A144,Analysis!$B$10,Analysis!$B$12,FALSE)</f>
        <v>27.03720295976953</v>
      </c>
      <c r="C144">
        <f t="shared" si="5"/>
        <v>805.94547940317523</v>
      </c>
    </row>
    <row r="145" spans="1:3" x14ac:dyDescent="0.2">
      <c r="A145">
        <f t="shared" si="4"/>
        <v>6.3000000000000111E-2</v>
      </c>
      <c r="B145" s="8">
        <f>_xlfn.NORM.DIST(A145,Analysis!$B$10,Analysis!$B$12,FALSE)</f>
        <v>24.920265116646803</v>
      </c>
      <c r="C145">
        <f t="shared" si="5"/>
        <v>830.86574451982199</v>
      </c>
    </row>
    <row r="146" spans="1:3" x14ac:dyDescent="0.2">
      <c r="A146">
        <f t="shared" si="4"/>
        <v>6.4000000000000112E-2</v>
      </c>
      <c r="B146" s="8">
        <f>_xlfn.NORM.DIST(A146,Analysis!$B$10,Analysis!$B$12,FALSE)</f>
        <v>22.764848998165135</v>
      </c>
      <c r="C146">
        <f t="shared" si="5"/>
        <v>853.63059351798711</v>
      </c>
    </row>
    <row r="147" spans="1:3" x14ac:dyDescent="0.2">
      <c r="A147">
        <f t="shared" si="4"/>
        <v>6.5000000000000113E-2</v>
      </c>
      <c r="B147" s="8">
        <f>_xlfn.NORM.DIST(A147,Analysis!$B$10,Analysis!$B$12,FALSE)</f>
        <v>20.610954666027887</v>
      </c>
      <c r="C147">
        <f t="shared" si="5"/>
        <v>874.24154818401496</v>
      </c>
    </row>
    <row r="148" spans="1:3" x14ac:dyDescent="0.2">
      <c r="A148">
        <f t="shared" si="4"/>
        <v>6.6000000000000114E-2</v>
      </c>
      <c r="B148" s="8">
        <f>_xlfn.NORM.DIST(A148,Analysis!$B$10,Analysis!$B$12,FALSE)</f>
        <v>18.494928669882718</v>
      </c>
      <c r="C148">
        <f t="shared" si="5"/>
        <v>892.73647685389767</v>
      </c>
    </row>
    <row r="149" spans="1:3" x14ac:dyDescent="0.2">
      <c r="A149">
        <f t="shared" si="4"/>
        <v>6.7000000000000115E-2</v>
      </c>
      <c r="B149" s="8">
        <f>_xlfn.NORM.DIST(A149,Analysis!$B$10,Analysis!$B$12,FALSE)</f>
        <v>16.448580772932697</v>
      </c>
      <c r="C149">
        <f t="shared" si="5"/>
        <v>909.18505762683037</v>
      </c>
    </row>
    <row r="150" spans="1:3" x14ac:dyDescent="0.2">
      <c r="A150">
        <f t="shared" si="4"/>
        <v>6.8000000000000116E-2</v>
      </c>
      <c r="B150" s="8">
        <f>_xlfn.NORM.DIST(A150,Analysis!$B$10,Analysis!$B$12,FALSE)</f>
        <v>14.498578404635383</v>
      </c>
      <c r="C150">
        <f t="shared" si="5"/>
        <v>923.68363603146577</v>
      </c>
    </row>
    <row r="151" spans="1:3" x14ac:dyDescent="0.2">
      <c r="A151">
        <f t="shared" si="4"/>
        <v>6.9000000000000117E-2</v>
      </c>
      <c r="B151" s="8">
        <f>_xlfn.NORM.DIST(A151,Analysis!$B$10,Analysis!$B$12,FALSE)</f>
        <v>12.666120913717128</v>
      </c>
      <c r="C151">
        <f t="shared" si="5"/>
        <v>936.34975694518289</v>
      </c>
    </row>
    <row r="152" spans="1:3" x14ac:dyDescent="0.2">
      <c r="A152">
        <f t="shared" si="4"/>
        <v>7.0000000000000118E-2</v>
      </c>
      <c r="B152" s="8">
        <f>_xlfn.NORM.DIST(A152,Analysis!$B$10,Analysis!$B$12,FALSE)</f>
        <v>10.966879110774935</v>
      </c>
      <c r="C152">
        <f t="shared" si="5"/>
        <v>947.31663605595782</v>
      </c>
    </row>
    <row r="153" spans="1:3" x14ac:dyDescent="0.2">
      <c r="A153">
        <f t="shared" si="4"/>
        <v>7.1000000000000119E-2</v>
      </c>
      <c r="B153" s="8">
        <f>_xlfn.NORM.DIST(A153,Analysis!$B$10,Analysis!$B$12,FALSE)</f>
        <v>9.4111717968092172</v>
      </c>
      <c r="C153">
        <f t="shared" si="5"/>
        <v>956.727807852767</v>
      </c>
    </row>
    <row r="154" spans="1:3" x14ac:dyDescent="0.2">
      <c r="A154">
        <f t="shared" si="4"/>
        <v>7.2000000000000119E-2</v>
      </c>
      <c r="B154" s="8">
        <f>_xlfn.NORM.DIST(A154,Analysis!$B$10,Analysis!$B$12,FALSE)</f>
        <v>8.0043406839494828</v>
      </c>
      <c r="C154">
        <f t="shared" si="5"/>
        <v>964.73214853671652</v>
      </c>
    </row>
    <row r="155" spans="1:3" x14ac:dyDescent="0.2">
      <c r="A155">
        <f t="shared" si="4"/>
        <v>7.300000000000012E-2</v>
      </c>
      <c r="B155" s="8">
        <f>_xlfn.NORM.DIST(A155,Analysis!$B$10,Analysis!$B$12,FALSE)</f>
        <v>6.7472786659126234</v>
      </c>
      <c r="C155">
        <f t="shared" si="5"/>
        <v>971.47942720262915</v>
      </c>
    </row>
    <row r="156" spans="1:3" x14ac:dyDescent="0.2">
      <c r="A156">
        <f t="shared" si="4"/>
        <v>7.4000000000000121E-2</v>
      </c>
      <c r="B156" s="8">
        <f>_xlfn.NORM.DIST(A156,Analysis!$B$10,Analysis!$B$12,FALSE)</f>
        <v>5.6370637682834923</v>
      </c>
      <c r="C156">
        <f t="shared" si="5"/>
        <v>977.11649097091265</v>
      </c>
    </row>
    <row r="157" spans="1:3" x14ac:dyDescent="0.2">
      <c r="A157">
        <f t="shared" si="4"/>
        <v>7.5000000000000122E-2</v>
      </c>
      <c r="B157" s="8">
        <f>_xlfn.NORM.DIST(A157,Analysis!$B$10,Analysis!$B$12,FALSE)</f>
        <v>4.6676519720168992</v>
      </c>
      <c r="C157">
        <f t="shared" si="5"/>
        <v>981.78414294292952</v>
      </c>
    </row>
    <row r="158" spans="1:3" x14ac:dyDescent="0.2">
      <c r="A158">
        <f t="shared" si="4"/>
        <v>7.6000000000000123E-2</v>
      </c>
      <c r="B158" s="8">
        <f>_xlfn.NORM.DIST(A158,Analysis!$B$10,Analysis!$B$12,FALSE)</f>
        <v>3.8305858888943081</v>
      </c>
      <c r="C158">
        <f t="shared" si="5"/>
        <v>985.61472883182387</v>
      </c>
    </row>
    <row r="159" spans="1:3" x14ac:dyDescent="0.2">
      <c r="A159">
        <f t="shared" si="4"/>
        <v>7.7000000000000124E-2</v>
      </c>
      <c r="B159" s="8">
        <f>_xlfn.NORM.DIST(A159,Analysis!$B$10,Analysis!$B$12,FALSE)</f>
        <v>3.1156822533685058</v>
      </c>
      <c r="C159">
        <f t="shared" si="5"/>
        <v>988.73041108519237</v>
      </c>
    </row>
    <row r="160" spans="1:3" x14ac:dyDescent="0.2">
      <c r="A160">
        <f t="shared" si="4"/>
        <v>7.8000000000000125E-2</v>
      </c>
      <c r="B160" s="8">
        <f>_xlfn.NORM.DIST(A160,Analysis!$B$10,Analysis!$B$12,FALSE)</f>
        <v>2.5116685942304571</v>
      </c>
      <c r="C160">
        <f t="shared" si="5"/>
        <v>991.24207967942289</v>
      </c>
    </row>
    <row r="161" spans="1:3" x14ac:dyDescent="0.2">
      <c r="A161">
        <f t="shared" si="4"/>
        <v>7.9000000000000126E-2</v>
      </c>
      <c r="B161" s="8">
        <f>_xlfn.NORM.DIST(A161,Analysis!$B$10,Analysis!$B$12,FALSE)</f>
        <v>2.0067474895785473</v>
      </c>
      <c r="C161">
        <f t="shared" si="5"/>
        <v>993.2488271690014</v>
      </c>
    </row>
    <row r="162" spans="1:3" x14ac:dyDescent="0.2">
      <c r="A162">
        <f t="shared" si="4"/>
        <v>8.0000000000000127E-2</v>
      </c>
      <c r="B162" s="8">
        <f>_xlfn.NORM.DIST(A162,Analysis!$B$10,Analysis!$B$12,FALSE)</f>
        <v>1.589074797911618</v>
      </c>
      <c r="C162">
        <f t="shared" si="5"/>
        <v>994.83790196691302</v>
      </c>
    </row>
    <row r="163" spans="1:3" x14ac:dyDescent="0.2">
      <c r="A163">
        <f t="shared" si="4"/>
        <v>8.1000000000000127E-2</v>
      </c>
      <c r="B163" s="8">
        <f>_xlfn.NORM.DIST(A163,Analysis!$B$10,Analysis!$B$12,FALSE)</f>
        <v>1.2471456323238295</v>
      </c>
      <c r="C163">
        <f t="shared" si="5"/>
        <v>996.08504759923687</v>
      </c>
    </row>
    <row r="164" spans="1:3" x14ac:dyDescent="0.2">
      <c r="A164">
        <f t="shared" si="4"/>
        <v>8.2000000000000128E-2</v>
      </c>
      <c r="B164" s="8">
        <f>_xlfn.NORM.DIST(A164,Analysis!$B$10,Analysis!$B$12,FALSE)</f>
        <v>0.97008819282788306</v>
      </c>
      <c r="C164">
        <f t="shared" si="5"/>
        <v>997.05513579206479</v>
      </c>
    </row>
    <row r="165" spans="1:3" x14ac:dyDescent="0.2">
      <c r="A165">
        <f t="shared" si="4"/>
        <v>8.3000000000000129E-2</v>
      </c>
      <c r="B165" s="8">
        <f>_xlfn.NORM.DIST(A165,Analysis!$B$10,Analysis!$B$12,FALSE)</f>
        <v>0.74787064321568875</v>
      </c>
      <c r="C165">
        <f t="shared" si="5"/>
        <v>997.80300643528051</v>
      </c>
    </row>
    <row r="166" spans="1:3" x14ac:dyDescent="0.2">
      <c r="A166">
        <f t="shared" si="4"/>
        <v>8.400000000000013E-2</v>
      </c>
      <c r="B166" s="8">
        <f>_xlfn.NORM.DIST(A166,Analysis!$B$10,Analysis!$B$12,FALSE)</f>
        <v>0.57142991369804275</v>
      </c>
      <c r="C166">
        <f t="shared" si="5"/>
        <v>998.37443634897852</v>
      </c>
    </row>
    <row r="167" spans="1:3" x14ac:dyDescent="0.2">
      <c r="A167">
        <f t="shared" si="4"/>
        <v>8.5000000000000131E-2</v>
      </c>
      <c r="B167" s="8">
        <f>_xlfn.NORM.DIST(A167,Analysis!$B$10,Analysis!$B$12,FALSE)</f>
        <v>0.43273365766519178</v>
      </c>
      <c r="C167">
        <f t="shared" si="5"/>
        <v>998.80717000664367</v>
      </c>
    </row>
    <row r="168" spans="1:3" x14ac:dyDescent="0.2">
      <c r="A168">
        <f t="shared" si="4"/>
        <v>8.6000000000000132E-2</v>
      </c>
      <c r="B168" s="8">
        <f>_xlfn.NORM.DIST(A168,Analysis!$B$10,Analysis!$B$12,FALSE)</f>
        <v>0.32478771827367886</v>
      </c>
      <c r="C168">
        <f t="shared" si="5"/>
        <v>999.13195772491736</v>
      </c>
    </row>
    <row r="169" spans="1:3" x14ac:dyDescent="0.2">
      <c r="A169">
        <f t="shared" si="4"/>
        <v>8.7000000000000133E-2</v>
      </c>
      <c r="B169" s="8">
        <f>_xlfn.NORM.DIST(A169,Analysis!$B$10,Analysis!$B$12,FALSE)</f>
        <v>0.24160156286752099</v>
      </c>
      <c r="C169">
        <f t="shared" si="5"/>
        <v>999.37355928778493</v>
      </c>
    </row>
    <row r="170" spans="1:3" x14ac:dyDescent="0.2">
      <c r="A170">
        <f t="shared" si="4"/>
        <v>8.8000000000000134E-2</v>
      </c>
      <c r="B170" s="8">
        <f>_xlfn.NORM.DIST(A170,Analysis!$B$10,Analysis!$B$12,FALSE)</f>
        <v>0.17812345029490581</v>
      </c>
      <c r="C170">
        <f t="shared" si="5"/>
        <v>999.55168273807988</v>
      </c>
    </row>
    <row r="171" spans="1:3" x14ac:dyDescent="0.2">
      <c r="A171">
        <f t="shared" si="4"/>
        <v>8.9000000000000135E-2</v>
      </c>
      <c r="B171" s="8">
        <f>_xlfn.NORM.DIST(A171,Analysis!$B$10,Analysis!$B$12,FALSE)</f>
        <v>0.13015584529886087</v>
      </c>
      <c r="C171">
        <f t="shared" si="5"/>
        <v>999.68183858337875</v>
      </c>
    </row>
    <row r="172" spans="1:3" x14ac:dyDescent="0.2">
      <c r="A172">
        <f t="shared" si="4"/>
        <v>9.0000000000000135E-2</v>
      </c>
      <c r="B172" s="8">
        <f>_xlfn.NORM.DIST(A172,Analysis!$B$10,Analysis!$B$12,FALSE)</f>
        <v>9.4260008299732301E-2</v>
      </c>
      <c r="C172">
        <f t="shared" si="5"/>
        <v>999.77609859167853</v>
      </c>
    </row>
    <row r="173" spans="1:3" x14ac:dyDescent="0.2">
      <c r="A173">
        <f t="shared" si="4"/>
        <v>9.1000000000000136E-2</v>
      </c>
      <c r="B173" s="8">
        <f>_xlfn.NORM.DIST(A173,Analysis!$B$10,Analysis!$B$12,FALSE)</f>
        <v>6.7656961378555203E-2</v>
      </c>
      <c r="C173">
        <f t="shared" si="5"/>
        <v>999.84375555305712</v>
      </c>
    </row>
    <row r="174" spans="1:3" x14ac:dyDescent="0.2">
      <c r="A174">
        <f t="shared" si="4"/>
        <v>9.2000000000000137E-2</v>
      </c>
      <c r="B174" s="8">
        <f>_xlfn.NORM.DIST(A174,Analysis!$B$10,Analysis!$B$12,FALSE)</f>
        <v>4.8130317035426737E-2</v>
      </c>
      <c r="C174">
        <f t="shared" si="5"/>
        <v>999.89188587009255</v>
      </c>
    </row>
    <row r="175" spans="1:3" x14ac:dyDescent="0.2">
      <c r="A175">
        <f t="shared" si="4"/>
        <v>9.3000000000000138E-2</v>
      </c>
      <c r="B175" s="8">
        <f>_xlfn.NORM.DIST(A175,Analysis!$B$10,Analysis!$B$12,FALSE)</f>
        <v>3.3934868804632472E-2</v>
      </c>
      <c r="C175">
        <f t="shared" si="5"/>
        <v>999.92582073889719</v>
      </c>
    </row>
    <row r="176" spans="1:3" x14ac:dyDescent="0.2">
      <c r="A176">
        <f t="shared" si="4"/>
        <v>9.4000000000000139E-2</v>
      </c>
      <c r="B176" s="8">
        <f>_xlfn.NORM.DIST(A176,Analysis!$B$10,Analysis!$B$12,FALSE)</f>
        <v>2.3713455586959632E-2</v>
      </c>
      <c r="C176">
        <f t="shared" si="5"/>
        <v>999.94953419448416</v>
      </c>
    </row>
    <row r="177" spans="1:3" x14ac:dyDescent="0.2">
      <c r="A177">
        <f t="shared" si="4"/>
        <v>9.500000000000014E-2</v>
      </c>
      <c r="B177" s="8">
        <f>_xlfn.NORM.DIST(A177,Analysis!$B$10,Analysis!$B$12,FALSE)</f>
        <v>1.6423462917534333E-2</v>
      </c>
      <c r="C177">
        <f t="shared" si="5"/>
        <v>999.96595765740165</v>
      </c>
    </row>
    <row r="178" spans="1:3" x14ac:dyDescent="0.2">
      <c r="A178">
        <f t="shared" si="4"/>
        <v>9.6000000000000141E-2</v>
      </c>
      <c r="B178" s="8">
        <f>_xlfn.NORM.DIST(A178,Analysis!$B$10,Analysis!$B$12,FALSE)</f>
        <v>1.1273424012204021E-2</v>
      </c>
      <c r="C178">
        <f t="shared" si="5"/>
        <v>999.97723108141383</v>
      </c>
    </row>
    <row r="179" spans="1:3" x14ac:dyDescent="0.2">
      <c r="A179">
        <f t="shared" si="4"/>
        <v>9.7000000000000142E-2</v>
      </c>
      <c r="B179" s="8">
        <f>_xlfn.NORM.DIST(A179,Analysis!$B$10,Analysis!$B$12,FALSE)</f>
        <v>7.6695197113073798E-3</v>
      </c>
      <c r="C179">
        <f t="shared" si="5"/>
        <v>999.9849006011251</v>
      </c>
    </row>
    <row r="180" spans="1:3" x14ac:dyDescent="0.2">
      <c r="A180">
        <f t="shared" si="4"/>
        <v>9.8000000000000143E-2</v>
      </c>
      <c r="B180" s="8">
        <f>_xlfn.NORM.DIST(A180,Analysis!$B$10,Analysis!$B$12,FALSE)</f>
        <v>5.1713235713757829E-3</v>
      </c>
      <c r="C180">
        <f t="shared" si="5"/>
        <v>999.99007192469651</v>
      </c>
    </row>
    <row r="181" spans="1:3" x14ac:dyDescent="0.2">
      <c r="A181">
        <f t="shared" si="4"/>
        <v>9.9000000000000143E-2</v>
      </c>
      <c r="B181" s="8">
        <f>_xlfn.NORM.DIST(A181,Analysis!$B$10,Analysis!$B$12,FALSE)</f>
        <v>3.4558626671228002E-3</v>
      </c>
      <c r="C181">
        <f t="shared" si="5"/>
        <v>999.99352778736363</v>
      </c>
    </row>
    <row r="182" spans="1:3" x14ac:dyDescent="0.2">
      <c r="A182">
        <f t="shared" si="4"/>
        <v>0.10000000000000014</v>
      </c>
      <c r="B182" s="8">
        <f>_xlfn.NORM.DIST(A182,Analysis!$B$10,Analysis!$B$12,FALSE)</f>
        <v>2.2889297153524655E-3</v>
      </c>
      <c r="C182">
        <f t="shared" si="5"/>
        <v>999.99581671707904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Funnel</vt:lpstr>
      <vt:lpstr>Metric</vt:lpstr>
      <vt:lpstr>Hypothesis</vt:lpstr>
      <vt:lpstr>Design</vt:lpstr>
      <vt:lpstr>Sample Size</vt:lpstr>
      <vt:lpstr>Variation</vt:lpstr>
      <vt:lpstr>Analysis</vt:lpstr>
      <vt:lpstr>Plot</vt:lpstr>
    </vt:vector>
  </TitlesOfParts>
  <Company>Neustar Inc.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neustar</dc:creator>
  <cp:lastModifiedBy>Microsoft Office User</cp:lastModifiedBy>
  <dcterms:created xsi:type="dcterms:W3CDTF">2017-05-11T05:15:43Z</dcterms:created>
  <dcterms:modified xsi:type="dcterms:W3CDTF">2019-03-18T02:05:36Z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44ee1a48-e953-4ed8-b90d-7fa487b86659</vt:lpwstr>
  </property>
</Properties>
</file>